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Transferencia interna\PUBLICO\OAP\Comités\Enero 25 de 2024\"/>
    </mc:Choice>
  </mc:AlternateContent>
  <bookViews>
    <workbookView xWindow="-120" yWindow="-120" windowWidth="29040" windowHeight="15720" activeTab="1"/>
  </bookViews>
  <sheets>
    <sheet name="Plan de Capacitación 2024" sheetId="1" r:id="rId1"/>
    <sheet name="Resumen" sheetId="2" r:id="rId2"/>
  </sheets>
  <externalReferences>
    <externalReference r:id="rId3"/>
    <externalReference r:id="rId4"/>
  </externalReferences>
  <definedNames>
    <definedName name="_xlnm._FilterDatabase" localSheetId="0" hidden="1">'Plan de Capacitación 2024'!$A$2:$R$48</definedName>
    <definedName name="Areas" localSheetId="1">[1]Hoja1!$E$2:$E$9</definedName>
    <definedName name="Areas">[2]Hoja1!$E$2:$E$9</definedName>
    <definedName name="Dimensiones" localSheetId="1">[1]Hoja1!$B$2:$B$8</definedName>
    <definedName name="Dimensiones">[2]Hoja1!$B$2:$B$8</definedName>
    <definedName name="Estrategias" localSheetId="1">[1]Hoja1!$A$2:$A$8</definedName>
    <definedName name="Estrategias">[2]Hoja1!$A$2:$A$8</definedName>
    <definedName name="Políticas" localSheetId="1">[1]Hoja1!$C$2:$C$17</definedName>
    <definedName name="Políticas">[2]Hoja1!$C$2:$C$17</definedName>
    <definedName name="Procesos" localSheetId="1">[1]Hoja1!$D$2:$D$14</definedName>
    <definedName name="Procesos">[2]Hoja1!$D$2:$D$14</definedName>
    <definedName name="_xlnm.Print_Titles" localSheetId="0">'Plan de Capacitación 2024'!$2:$2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 i="2" l="1"/>
  <c r="AB14" i="2"/>
  <c r="AA14" i="2"/>
  <c r="AA15" i="2" s="1"/>
  <c r="R14" i="2"/>
  <c r="Q14" i="2"/>
  <c r="B12" i="2"/>
  <c r="B6" i="2"/>
  <c r="R15" i="2" l="1"/>
  <c r="AE12" i="2"/>
  <c r="B3" i="2" l="1"/>
  <c r="F13" i="2" l="1"/>
  <c r="E13" i="2"/>
  <c r="V15" i="2" l="1"/>
  <c r="AD14" i="2"/>
  <c r="AC14" i="2"/>
  <c r="Z14" i="2"/>
  <c r="Y14" i="2"/>
  <c r="X14" i="2"/>
  <c r="W14" i="2"/>
  <c r="V14" i="2"/>
  <c r="U14" i="2"/>
  <c r="T14" i="2"/>
  <c r="S14" i="2"/>
  <c r="T15" i="2" s="1"/>
  <c r="P14" i="2"/>
  <c r="O14" i="2"/>
  <c r="P15" i="2" s="1"/>
  <c r="N14" i="2"/>
  <c r="M14" i="2"/>
  <c r="N15" i="2" s="1"/>
  <c r="L14" i="2"/>
  <c r="AE13" i="2"/>
  <c r="AE11" i="2"/>
  <c r="AE10" i="2"/>
  <c r="AE9" i="2"/>
  <c r="AE8" i="2"/>
  <c r="AE6" i="2"/>
  <c r="AE5" i="2"/>
  <c r="AE4" i="2"/>
  <c r="AE7" i="2"/>
  <c r="X15" i="2" l="1"/>
  <c r="Z15" i="2"/>
  <c r="AD15" i="2"/>
  <c r="J13" i="2"/>
  <c r="B11" i="2"/>
  <c r="J12" i="2" s="1"/>
  <c r="B10" i="2"/>
  <c r="J11" i="2" s="1"/>
  <c r="B9" i="2"/>
  <c r="J10" i="2" s="1"/>
  <c r="B8" i="2"/>
  <c r="J9" i="2" s="1"/>
  <c r="B7" i="2"/>
  <c r="J8" i="2" s="1"/>
  <c r="J7" i="2"/>
  <c r="B5" i="2"/>
  <c r="J6" i="2" s="1"/>
  <c r="B4" i="2"/>
  <c r="J5" i="2" s="1"/>
  <c r="J4" i="2"/>
  <c r="D13" i="2" l="1"/>
  <c r="C13" i="2"/>
  <c r="G13" i="2"/>
  <c r="K14" i="2" l="1"/>
  <c r="J14" i="2"/>
  <c r="Q15" i="2" s="1"/>
  <c r="B13" i="2"/>
  <c r="E14" i="2" l="1"/>
  <c r="F14" i="2"/>
  <c r="K15" i="2"/>
  <c r="L15" i="2"/>
  <c r="U15" i="2"/>
  <c r="M15" i="2"/>
  <c r="AC15" i="2"/>
  <c r="S15" i="2"/>
  <c r="W15" i="2"/>
  <c r="Y15" i="2"/>
  <c r="O15" i="2"/>
  <c r="AE14" i="2"/>
  <c r="AE15" i="2" s="1"/>
  <c r="G14" i="2"/>
  <c r="C14" i="2"/>
  <c r="D14" i="2"/>
</calcChain>
</file>

<file path=xl/sharedStrings.xml><?xml version="1.0" encoding="utf-8"?>
<sst xmlns="http://schemas.openxmlformats.org/spreadsheetml/2006/main" count="251" uniqueCount="146">
  <si>
    <t>Cooperación Internacional</t>
  </si>
  <si>
    <t>Fecha Programada</t>
  </si>
  <si>
    <t>Ene</t>
  </si>
  <si>
    <t>Feb</t>
  </si>
  <si>
    <t>Mar</t>
  </si>
  <si>
    <t>Abr</t>
  </si>
  <si>
    <t>May</t>
  </si>
  <si>
    <t>Jun</t>
  </si>
  <si>
    <t>Jul</t>
  </si>
  <si>
    <t>Ago</t>
  </si>
  <si>
    <t>Sep</t>
  </si>
  <si>
    <t>Oct</t>
  </si>
  <si>
    <t>Nov</t>
  </si>
  <si>
    <t>Dic</t>
  </si>
  <si>
    <t>No. de Personas Beneficiadas</t>
  </si>
  <si>
    <t>Sensibilización relacionadas con el Código de Integridad y Conflicto de Intereses</t>
  </si>
  <si>
    <t>Curso Virtual de integridad, transparencia y lucha contra la corrupción</t>
  </si>
  <si>
    <t>Formular e implementar estrategias de comunicación  y sensibilización relacionadas con el Código de Integridad y Conflicto de Intereses</t>
  </si>
  <si>
    <t>Vincular a servidores de la Unidad al curso virtual de integridad, transparencia y lucha contra la corrupción (Conflicto de Intereses)</t>
  </si>
  <si>
    <t>Declaración y trámite de los impedimentos y recusaciones</t>
  </si>
  <si>
    <t xml:space="preserve">Implementar acciones de capacitación sobre la declaración y trámite de los impedimentos y recusaciones </t>
  </si>
  <si>
    <t>Recursos Requeridos</t>
  </si>
  <si>
    <t>SAE</t>
  </si>
  <si>
    <t>SAO</t>
  </si>
  <si>
    <t>OAJ</t>
  </si>
  <si>
    <t>OCI</t>
  </si>
  <si>
    <t>SAN</t>
  </si>
  <si>
    <t>OAI</t>
  </si>
  <si>
    <t>OAP</t>
  </si>
  <si>
    <t>Capacitaciones Gestión Documental</t>
  </si>
  <si>
    <t>Capacitaciones Sistema de Gestión de Seguridad y Salud en el Trabajo - SGSST</t>
  </si>
  <si>
    <t>Capacitación Política de Servicio al Ciudadano</t>
  </si>
  <si>
    <t>Nombre del Actividad</t>
  </si>
  <si>
    <t>Propósito de la Actividad</t>
  </si>
  <si>
    <t>Capacitaciones Sistema de Gestión Ambiental</t>
  </si>
  <si>
    <t>Capacitaciones Sistema Integrado de Gestión (Calidad, MIPG, Riesgos)</t>
  </si>
  <si>
    <t>Área Responsable</t>
  </si>
  <si>
    <t>SAF - TH</t>
  </si>
  <si>
    <t>Diplomados y Cursos</t>
  </si>
  <si>
    <t>Capacitación Sistema de Gestión de Seguiridad de la Información - SGSI</t>
  </si>
  <si>
    <t>Toda la unidad</t>
  </si>
  <si>
    <t>Gestión del Conocimiento e Innovación</t>
  </si>
  <si>
    <t>Dirigido a</t>
  </si>
  <si>
    <t>Apropiación de Valores</t>
  </si>
  <si>
    <t>Realizar actividades para la apropiación de los valores institucionales</t>
  </si>
  <si>
    <t>Toda la Unidad</t>
  </si>
  <si>
    <t>OAP, OCI</t>
  </si>
  <si>
    <t>Gestión del Riesgo</t>
  </si>
  <si>
    <t>Socializar la política de administración del riesgo y los mapas de riesgos</t>
  </si>
  <si>
    <t>Auditores internos</t>
  </si>
  <si>
    <t>Temática</t>
  </si>
  <si>
    <t>Programadas</t>
  </si>
  <si>
    <t>Canceladas</t>
  </si>
  <si>
    <t>Terminadas</t>
  </si>
  <si>
    <t>Pendientes</t>
  </si>
  <si>
    <t>SAF</t>
  </si>
  <si>
    <t>Ejecutadas</t>
  </si>
  <si>
    <t>P</t>
  </si>
  <si>
    <t>E</t>
  </si>
  <si>
    <t>Diplomados - Cursos</t>
  </si>
  <si>
    <t>Totales</t>
  </si>
  <si>
    <t>% de Ejecución</t>
  </si>
  <si>
    <t>%</t>
  </si>
  <si>
    <t>Sistema de Gestión SST</t>
  </si>
  <si>
    <t>Gestión Documental</t>
  </si>
  <si>
    <t>Servicio al Ciudadano</t>
  </si>
  <si>
    <t>Gestión Ambiental</t>
  </si>
  <si>
    <t>Sistema de Gestión de SI</t>
  </si>
  <si>
    <t>Gestión del Conocimiento</t>
  </si>
  <si>
    <t>SIG</t>
  </si>
  <si>
    <t>Capacitación Política de Integridad (Valores, Conflicto de Intereses)</t>
  </si>
  <si>
    <t>Integridad y Conflicto de Intereses</t>
  </si>
  <si>
    <t>En Ejecución</t>
  </si>
  <si>
    <t>Atrasadas</t>
  </si>
  <si>
    <t>Ejecución del Plan de Capacitación 2024</t>
  </si>
  <si>
    <t>Programación y Ejecución del Plan de Capacitación 2024</t>
  </si>
  <si>
    <t>Diplomado de Lavado de Activos y Financiación del Terrorismo, con énfasis en Activos Virtuales y Criptomonedas</t>
  </si>
  <si>
    <t>Analistas SAO</t>
  </si>
  <si>
    <t>Diplomado en Contratación Estatal</t>
  </si>
  <si>
    <t>Diplomado en Econometría e Inteligencia Artificial aplicada</t>
  </si>
  <si>
    <t>Analistas de SAE</t>
  </si>
  <si>
    <t>Certificación: paralelización - optimización de código Python Pyspark y R</t>
  </si>
  <si>
    <t>Analistas de SAN</t>
  </si>
  <si>
    <t>Pendiente de definir por SAN</t>
  </si>
  <si>
    <t>Diplomado en Herramientas Avanzadas en Power BI</t>
  </si>
  <si>
    <t>Diplomando en auditoría forence para los analistas de las diferentes áreas</t>
  </si>
  <si>
    <t>Charla sobre la Gestión del Conocimiento en las Entidades Púbicas</t>
  </si>
  <si>
    <t>Sensibilizar a todo el personal de la entidad sobre la importancia de la implementación de la Política de Gestión del Conocimiento y la Innovación en las entidades públicas</t>
  </si>
  <si>
    <t>Toda la UIAF</t>
  </si>
  <si>
    <t>Ubícate (ISO 9001:2015, ISO 19011)</t>
  </si>
  <si>
    <t>Realizar ejercicios prácticos para la aprehención de las directrices definidas por la Norma Técnica ISO 19011 para el desarrollo de las actividades de auditorías internas de calidad</t>
  </si>
  <si>
    <t>Apropiar y familiarizar por parte de los auditores internos de calidad la estructura de la Norma Técnica ISO 9001:2015</t>
  </si>
  <si>
    <t>Sensibilización de la estructura de la Norma Técnica ISO 9001:2015</t>
  </si>
  <si>
    <t>GCO</t>
  </si>
  <si>
    <t>Socialización del Protocolo de Atención a Medios de Comunicación</t>
  </si>
  <si>
    <t>Sensibilizar a todo el personal sobre el manejo de los medios de comunicación en situaciones de crisis</t>
  </si>
  <si>
    <t>Gestionar capacitación sobre la implementación de los aspectos de la Política de Gestión de la Información Estadística</t>
  </si>
  <si>
    <t>SAN, SAE, STI, SAF, OAJ, OAP</t>
  </si>
  <si>
    <t>STI</t>
  </si>
  <si>
    <t>Desarrollar espacios encaminados al fortalecimiento y conocimiento técnico y las implicaciones legales en la implementación de la  Política de Gestión de la Información Estadística</t>
  </si>
  <si>
    <t>Capacitación en Seguridad Digital</t>
  </si>
  <si>
    <t>Conscientizar a los funcionarios de la entidad en las amenazas informáticas y fomentar buenos hábitos para el almacenamiento, gestión y difusión de los datos e información institucional.</t>
  </si>
  <si>
    <t>​Uno de los fines esenciales del Estado es garantizar el goce efectivo de derechos y el cumplimiento de deberes de los ciudadanos. Esto implica que debe transmitir de forma clara y efectiva la información sobre sus programas, trámites y servicios</t>
  </si>
  <si>
    <t>SAF - ATN</t>
  </si>
  <si>
    <t>Capacitación en la aplicación de la Ley 1755 de 2015</t>
  </si>
  <si>
    <t>Sensibilizar a todo el personal de la entidad sobre el derecho fundamental de petición que tiene todo ciudadano</t>
  </si>
  <si>
    <t>Mejorar la percepción de los ciudadanos mediante la presetación de un buen servicio a través de los diferentes canales de atención dispuestos por la entidad</t>
  </si>
  <si>
    <t>Socialización del Protocolo de Atención al Ciudadano y la Carta de Trato Digno</t>
  </si>
  <si>
    <t>Curso de Lenguaje Claro</t>
  </si>
  <si>
    <t>Construcción de documentos con criterios de accesibilidad web (Word, Pdf, Excel, Power Point)</t>
  </si>
  <si>
    <t>Generar una cultura de la transparencia a través de la garantía del derecho del acceso a la información que permita un dialogo transparente e informado entre la UIAF y sus grupos de valor</t>
  </si>
  <si>
    <t xml:space="preserve"> Metodología para la Elaboración del Diagnóstico Integral de Archivos</t>
  </si>
  <si>
    <t>Metodología para la elaboración del diagnóstico integral de archivos, brinda las herramientas necesarias para identificar los aspectos que definan el estado actual de los archivos teniendo en cuenta el panorama integral de las condiciones en las que se encuentran los documentos.  Así mismo, se incluyen los componentes del Modelo de Gestión Documental y Administración de Archivos (estratégico, administración de archivos, procesos de la gestión documental, tecnológico, y cultural), los cuales hacen referencia al abanico de opciones en que se enmarca la función archivística.</t>
  </si>
  <si>
    <t>Enlaces de gestion documental</t>
  </si>
  <si>
    <t>“Criterios para la identificación y la valoración de los archivos de Derechos Humanos, Memoria Histórica y Conflicto Armado”</t>
  </si>
  <si>
    <t>Este curso está orientado a promover y  facilitar el cumplimiento de lo estipulado en la Ley 594 de 2000 – Ley General de Archivos, en la Ley 1712 de 2014 – Ley de Transparencia y del Derecho de Acceso a la Información Pública Nacional, en la Ley 1448 de 2011 – Ley de Víctimas y Restitución de Tierras, en el Acuerdo AGN 04 de 2015 y en el Protocolo de gestión documental de los archivos referidos a las graves y manifiestas violaciones a los Derechos Humanos, e infracciones al Derecho Internacional Humanitario, ocurridas con ocasión del conflicto armado interno.</t>
  </si>
  <si>
    <t>Oficina asesora juridica</t>
  </si>
  <si>
    <t>Fundamentos básicos de gestión documental</t>
  </si>
  <si>
    <t>Teniendo en cuenta la que la Gestión Documental es un proceso transversal a toda la organización y por lo tanto, para su desarrollo, se requiere la elaboración, implementación y seguimiento a los diferentes instrumentos archivísticos aplicables a la entidad conforme a su contexto legal y funcional.</t>
  </si>
  <si>
    <t>Retroalimentación  integridad, transparencia y lucha contra la corrupción</t>
  </si>
  <si>
    <t>Realizar retroaliemntación al curso virtual de integridad, transparencia y lucha contra la corrupción (Conflicto de Intereses)</t>
  </si>
  <si>
    <t>SAF - OJ</t>
  </si>
  <si>
    <t>Capacitación en anticorrupción, antrifraude, antipirateria, antisoborno  y conflicto de intereses</t>
  </si>
  <si>
    <t>Implementar acciones de capacitación sobre anticorrupción, antrifraude, antipirateria, antisoborno  y conflicto de intereses</t>
  </si>
  <si>
    <t>Lineamiento de protección al denunciante y de custodia de las bases de datos personales</t>
  </si>
  <si>
    <t>Dar a conocer los lineamientos de protección al denunciante y de custodia de las bases de datos personales</t>
  </si>
  <si>
    <t>Capacitación para el diseño, construcción e implementación de las tablas de retención</t>
  </si>
  <si>
    <t>Garantizar el conocimiento base para el diseño, construcción e implementación de las tablas de retención institucionales</t>
  </si>
  <si>
    <t>Capacitación al COPASST</t>
  </si>
  <si>
    <t>Capacitación al COLAB</t>
  </si>
  <si>
    <t>Inmeso en el contrato Sistema de Gestión</t>
  </si>
  <si>
    <t>Capacitación ISO 45:001</t>
  </si>
  <si>
    <t>Conocimiento del alcance de la seguridad y la salud de los funcionarios</t>
  </si>
  <si>
    <t>Curso de 50 horas personal pendiente de certificación ARL</t>
  </si>
  <si>
    <t>Cumplimiento normativo</t>
  </si>
  <si>
    <t>Comité COPAST</t>
  </si>
  <si>
    <t>Comité COLAB</t>
  </si>
  <si>
    <t>Capacitar  a las Brigadas de Emergencias</t>
  </si>
  <si>
    <t>Saber actuar frente a una eventualidad que afecte la salud de los funcionarios</t>
  </si>
  <si>
    <t>Limpieza y desinfección básica</t>
  </si>
  <si>
    <t>Minimizar los riessgos de contaminación</t>
  </si>
  <si>
    <t>Prevención de los riesgos ambientales</t>
  </si>
  <si>
    <t>Curso de formación de auditor interno UIAF - 60 horas y 20 de práctica</t>
  </si>
  <si>
    <t>Bioseguridad</t>
  </si>
  <si>
    <t>Guía de Administración del Riesgo de Seguridad Digital</t>
  </si>
  <si>
    <t>Socializar la Guía de Administración del Riesgo de Seguridad Digital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</si>
</sst>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b/>
      <sz val="10"/>
      <color theme="0"/>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5"/>
        <bgColor indexed="64"/>
      </patternFill>
    </fill>
    <fill>
      <patternFill patternType="solid">
        <fgColor theme="9"/>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bgColor indexed="64"/>
      </patternFill>
    </fill>
    <fill>
      <patternFill patternType="solid">
        <fgColor theme="4" tint="0.39997558519241921"/>
        <bgColor indexed="64"/>
      </patternFill>
    </fill>
    <fill>
      <patternFill patternType="solid">
        <fgColor theme="7"/>
        <bgColor indexed="64"/>
      </patternFill>
    </fill>
    <fill>
      <patternFill patternType="solid">
        <fgColor theme="9" tint="0.39997558519241921"/>
        <bgColor indexed="64"/>
      </patternFill>
    </fill>
    <fill>
      <patternFill patternType="solid">
        <fgColor theme="9" tint="0.7999816888943144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style="thin">
        <color auto="1"/>
      </left>
      <right/>
      <top style="hair">
        <color auto="1"/>
      </top>
      <bottom style="hair">
        <color auto="1"/>
      </bottom>
      <diagonal/>
    </border>
    <border>
      <left style="thin">
        <color auto="1"/>
      </left>
      <right/>
      <top style="hair">
        <color auto="1"/>
      </top>
      <bottom/>
      <diagonal/>
    </border>
    <border>
      <left/>
      <right style="thin">
        <color auto="1"/>
      </right>
      <top style="hair">
        <color auto="1"/>
      </top>
      <bottom style="hair">
        <color auto="1"/>
      </bottom>
      <diagonal/>
    </border>
    <border>
      <left style="hair">
        <color indexed="64"/>
      </left>
      <right style="thin">
        <color auto="1"/>
      </right>
      <top style="thin">
        <color auto="1"/>
      </top>
      <bottom style="thin">
        <color auto="1"/>
      </bottom>
      <diagonal/>
    </border>
    <border>
      <left style="thin">
        <color auto="1"/>
      </left>
      <right/>
      <top style="hair">
        <color auto="1"/>
      </top>
      <bottom style="thin">
        <color auto="1"/>
      </bottom>
      <diagonal/>
    </border>
    <border>
      <left/>
      <right style="thin">
        <color auto="1"/>
      </right>
      <top style="hair">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161">
    <xf numFmtId="0" fontId="0" fillId="0" borderId="0" xfId="0"/>
    <xf numFmtId="0" fontId="2" fillId="0" borderId="0" xfId="0" applyFont="1" applyAlignment="1">
      <alignment vertical="center"/>
    </xf>
    <xf numFmtId="0" fontId="3" fillId="2" borderId="4" xfId="0" applyFont="1" applyFill="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1" fillId="6" borderId="2" xfId="0" applyFont="1" applyFill="1" applyBorder="1" applyAlignment="1">
      <alignment horizontal="center" vertical="center"/>
    </xf>
    <xf numFmtId="0" fontId="1" fillId="5" borderId="2" xfId="0" applyFont="1" applyFill="1" applyBorder="1" applyAlignment="1">
      <alignment horizontal="center" vertical="center"/>
    </xf>
    <xf numFmtId="0" fontId="5"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 fillId="4" borderId="1"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6" xfId="0" applyFont="1" applyBorder="1" applyAlignment="1">
      <alignment vertical="center"/>
    </xf>
    <xf numFmtId="3" fontId="2" fillId="0" borderId="6" xfId="0" applyNumberFormat="1" applyFont="1" applyBorder="1" applyAlignment="1">
      <alignment horizontal="right" vertical="center" wrapText="1"/>
    </xf>
    <xf numFmtId="3" fontId="2" fillId="0" borderId="7" xfId="0" applyNumberFormat="1" applyFont="1" applyBorder="1" applyAlignment="1">
      <alignment horizontal="right" vertical="center" wrapText="1"/>
    </xf>
    <xf numFmtId="3" fontId="1" fillId="3" borderId="4" xfId="0" applyNumberFormat="1" applyFont="1" applyFill="1" applyBorder="1" applyAlignment="1">
      <alignment horizontal="right" vertical="center"/>
    </xf>
    <xf numFmtId="3" fontId="1" fillId="4" borderId="4" xfId="0" applyNumberFormat="1" applyFont="1" applyFill="1" applyBorder="1" applyAlignment="1">
      <alignment horizontal="right" vertical="center"/>
    </xf>
    <xf numFmtId="3" fontId="4" fillId="0" borderId="6" xfId="0" applyNumberFormat="1" applyFont="1" applyBorder="1" applyAlignment="1">
      <alignment horizontal="right" vertical="center" wrapText="1"/>
    </xf>
    <xf numFmtId="3" fontId="1" fillId="5" borderId="4" xfId="0" applyNumberFormat="1" applyFont="1" applyFill="1" applyBorder="1" applyAlignment="1">
      <alignment horizontal="right" vertical="center"/>
    </xf>
    <xf numFmtId="3" fontId="1" fillId="6" borderId="4" xfId="0" applyNumberFormat="1" applyFont="1" applyFill="1" applyBorder="1" applyAlignment="1">
      <alignment horizontal="right" vertical="center"/>
    </xf>
    <xf numFmtId="0" fontId="2" fillId="0" borderId="7" xfId="0" applyFont="1" applyBorder="1" applyAlignment="1">
      <alignment horizontal="justify" vertical="center" wrapText="1"/>
    </xf>
    <xf numFmtId="3" fontId="4" fillId="0" borderId="7" xfId="0" applyNumberFormat="1" applyFont="1" applyBorder="1" applyAlignment="1">
      <alignment horizontal="right" vertical="center" wrapText="1"/>
    </xf>
    <xf numFmtId="0" fontId="4" fillId="0" borderId="6" xfId="0" applyFont="1" applyBorder="1" applyAlignment="1">
      <alignment horizontal="center" vertical="center" wrapText="1"/>
    </xf>
    <xf numFmtId="0" fontId="1" fillId="2" borderId="1" xfId="0" applyFont="1" applyFill="1" applyBorder="1" applyAlignment="1">
      <alignment horizontal="center" vertical="center"/>
    </xf>
    <xf numFmtId="0" fontId="1" fillId="3" borderId="2"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 fillId="7" borderId="2" xfId="0" applyFont="1" applyFill="1" applyBorder="1" applyAlignment="1">
      <alignment horizontal="center" vertical="center"/>
    </xf>
    <xf numFmtId="3" fontId="1" fillId="7" borderId="4" xfId="0" applyNumberFormat="1" applyFont="1" applyFill="1" applyBorder="1" applyAlignment="1">
      <alignment horizontal="right" vertical="center"/>
    </xf>
    <xf numFmtId="0" fontId="1" fillId="8" borderId="2" xfId="0" applyFont="1" applyFill="1" applyBorder="1" applyAlignment="1">
      <alignment horizontal="center" vertical="center"/>
    </xf>
    <xf numFmtId="3" fontId="1" fillId="8" borderId="4" xfId="0" applyNumberFormat="1" applyFont="1" applyFill="1" applyBorder="1" applyAlignment="1">
      <alignment horizontal="right" vertical="center"/>
    </xf>
    <xf numFmtId="3" fontId="1" fillId="2" borderId="4" xfId="0" applyNumberFormat="1" applyFont="1" applyFill="1" applyBorder="1" applyAlignment="1">
      <alignment horizontal="right" vertical="center"/>
    </xf>
    <xf numFmtId="0" fontId="1" fillId="9" borderId="2" xfId="0" applyFont="1" applyFill="1" applyBorder="1" applyAlignment="1">
      <alignment horizontal="center" vertical="center"/>
    </xf>
    <xf numFmtId="3" fontId="1" fillId="9" borderId="4" xfId="0" applyNumberFormat="1" applyFont="1" applyFill="1" applyBorder="1" applyAlignment="1">
      <alignment horizontal="right"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0" fillId="0" borderId="0" xfId="0"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3" fillId="12" borderId="4" xfId="0" applyFont="1" applyFill="1" applyBorder="1" applyAlignment="1">
      <alignment horizontal="center" vertical="center"/>
    </xf>
    <xf numFmtId="0" fontId="3" fillId="13" borderId="4"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horizontal="center" vertical="center"/>
    </xf>
    <xf numFmtId="0" fontId="3" fillId="0" borderId="0" xfId="0" applyFont="1" applyAlignment="1">
      <alignment vertical="center"/>
    </xf>
    <xf numFmtId="9" fontId="3" fillId="2" borderId="4" xfId="0" applyNumberFormat="1" applyFont="1" applyFill="1" applyBorder="1" applyAlignment="1">
      <alignment horizontal="center" vertical="center"/>
    </xf>
    <xf numFmtId="10" fontId="3" fillId="2" borderId="4" xfId="0" applyNumberFormat="1" applyFont="1" applyFill="1" applyBorder="1" applyAlignment="1">
      <alignment horizontal="center" vertical="center"/>
    </xf>
    <xf numFmtId="0" fontId="3" fillId="0" borderId="4" xfId="0" applyFont="1" applyBorder="1" applyAlignment="1">
      <alignment horizontal="center" vertical="center"/>
    </xf>
    <xf numFmtId="0" fontId="1" fillId="14" borderId="2" xfId="0" applyFont="1" applyFill="1" applyBorder="1" applyAlignment="1">
      <alignment horizontal="center" vertical="center"/>
    </xf>
    <xf numFmtId="3" fontId="1" fillId="14" borderId="4" xfId="0" applyNumberFormat="1" applyFont="1" applyFill="1" applyBorder="1" applyAlignment="1">
      <alignment horizontal="right" vertical="center"/>
    </xf>
    <xf numFmtId="0" fontId="2" fillId="0" borderId="5"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3" fontId="2" fillId="0" borderId="6" xfId="0" applyNumberFormat="1" applyFont="1" applyFill="1" applyBorder="1" applyAlignment="1">
      <alignment horizontal="right" vertical="center" wrapText="1"/>
    </xf>
    <xf numFmtId="0" fontId="4" fillId="0" borderId="6"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justify" vertical="center" wrapText="1"/>
    </xf>
    <xf numFmtId="3" fontId="2" fillId="0" borderId="7" xfId="0" applyNumberFormat="1" applyFont="1" applyFill="1" applyBorder="1" applyAlignment="1">
      <alignment horizontal="right" vertical="center" wrapText="1"/>
    </xf>
    <xf numFmtId="3" fontId="2" fillId="0" borderId="8" xfId="0" applyNumberFormat="1" applyFont="1" applyFill="1" applyBorder="1" applyAlignment="1">
      <alignment horizontal="right" vertical="center" wrapText="1"/>
    </xf>
    <xf numFmtId="0" fontId="2" fillId="0" borderId="8" xfId="0" applyFont="1" applyFill="1" applyBorder="1" applyAlignment="1">
      <alignment horizontal="center" vertical="center"/>
    </xf>
    <xf numFmtId="0" fontId="4" fillId="0" borderId="7" xfId="0" applyFont="1" applyFill="1" applyBorder="1" applyAlignment="1">
      <alignment horizontal="left" vertical="center" wrapText="1"/>
    </xf>
    <xf numFmtId="0" fontId="2" fillId="0" borderId="0" xfId="0" applyFont="1" applyFill="1" applyAlignment="1">
      <alignment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8" xfId="0" applyFont="1" applyFill="1" applyBorder="1" applyAlignment="1">
      <alignment horizontal="justify" vertical="center" wrapText="1"/>
    </xf>
    <xf numFmtId="0" fontId="2" fillId="0" borderId="1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justify" vertical="center" wrapText="1"/>
    </xf>
    <xf numFmtId="3" fontId="4" fillId="0" borderId="6" xfId="0" applyNumberFormat="1" applyFont="1" applyFill="1" applyBorder="1" applyAlignment="1">
      <alignment horizontal="right" vertical="center" wrapText="1"/>
    </xf>
    <xf numFmtId="0" fontId="5" fillId="0" borderId="6" xfId="0" applyFont="1" applyFill="1" applyBorder="1" applyAlignment="1">
      <alignment vertical="center"/>
    </xf>
    <xf numFmtId="3" fontId="2" fillId="0" borderId="9" xfId="0" applyNumberFormat="1" applyFont="1" applyFill="1" applyBorder="1" applyAlignment="1">
      <alignment horizontal="right" vertical="center" wrapText="1"/>
    </xf>
    <xf numFmtId="0" fontId="2" fillId="0" borderId="9" xfId="0" applyFont="1" applyFill="1" applyBorder="1" applyAlignment="1">
      <alignment horizontal="center" vertical="center" wrapText="1"/>
    </xf>
    <xf numFmtId="3" fontId="4" fillId="0" borderId="7" xfId="0" applyNumberFormat="1" applyFont="1" applyFill="1" applyBorder="1" applyAlignment="1">
      <alignment horizontal="right" vertical="center" wrapText="1"/>
    </xf>
    <xf numFmtId="0" fontId="2" fillId="0" borderId="16" xfId="0" applyFont="1" applyFill="1" applyBorder="1" applyAlignment="1">
      <alignment horizontal="center" vertical="center" wrapText="1"/>
    </xf>
    <xf numFmtId="0" fontId="2"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Alignment="1">
      <alignment vertical="center"/>
    </xf>
    <xf numFmtId="0" fontId="4" fillId="7" borderId="7" xfId="0" applyFont="1" applyFill="1" applyBorder="1" applyAlignment="1">
      <alignment horizontal="center" vertical="center"/>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6" xfId="0" applyFont="1" applyFill="1" applyBorder="1" applyAlignment="1">
      <alignment vertical="center"/>
    </xf>
    <xf numFmtId="0" fontId="2" fillId="7" borderId="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14" borderId="1" xfId="0" applyFont="1" applyFill="1" applyBorder="1" applyAlignment="1">
      <alignment horizontal="center" vertical="center"/>
    </xf>
    <xf numFmtId="0" fontId="1" fillId="14" borderId="2" xfId="0" applyFont="1" applyFill="1" applyBorder="1" applyAlignment="1">
      <alignment horizontal="center" vertical="center"/>
    </xf>
    <xf numFmtId="0" fontId="1" fillId="14" borderId="3" xfId="0" applyFont="1" applyFill="1" applyBorder="1" applyAlignment="1">
      <alignment horizontal="center" vertical="center"/>
    </xf>
    <xf numFmtId="0" fontId="1" fillId="14"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9" borderId="1" xfId="0" applyFont="1" applyFill="1" applyBorder="1" applyAlignment="1">
      <alignment horizontal="center" vertical="center"/>
    </xf>
    <xf numFmtId="0" fontId="1" fillId="9" borderId="2"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4" xfId="0" applyFont="1" applyFill="1" applyBorder="1" applyAlignment="1">
      <alignment horizontal="center" vertical="center"/>
    </xf>
    <xf numFmtId="0" fontId="3" fillId="13" borderId="10" xfId="0" applyFont="1" applyFill="1" applyBorder="1" applyAlignment="1">
      <alignment horizontal="center" vertical="center"/>
    </xf>
    <xf numFmtId="0" fontId="3" fillId="13" borderId="17" xfId="0" applyFont="1" applyFill="1" applyBorder="1" applyAlignment="1">
      <alignment horizontal="center" vertical="center"/>
    </xf>
    <xf numFmtId="0" fontId="6" fillId="10" borderId="4"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3" fillId="11" borderId="10" xfId="0" applyFont="1" applyFill="1" applyBorder="1" applyAlignment="1">
      <alignment horizontal="center" vertical="center"/>
    </xf>
    <xf numFmtId="0" fontId="3" fillId="11" borderId="17" xfId="0" applyFont="1" applyFill="1" applyBorder="1" applyAlignment="1">
      <alignment horizontal="center" vertical="center"/>
    </xf>
    <xf numFmtId="0" fontId="3" fillId="12" borderId="10" xfId="0" applyFont="1" applyFill="1" applyBorder="1" applyAlignment="1">
      <alignment horizontal="center" vertical="center"/>
    </xf>
    <xf numFmtId="0" fontId="3" fillId="12" borderId="17" xfId="0" applyFont="1" applyFill="1" applyBorder="1" applyAlignment="1">
      <alignment horizontal="center" vertical="center"/>
    </xf>
    <xf numFmtId="0" fontId="3" fillId="11" borderId="1" xfId="0" applyFont="1" applyFill="1" applyBorder="1" applyAlignment="1">
      <alignment horizontal="center" vertical="center"/>
    </xf>
    <xf numFmtId="0" fontId="3" fillId="11" borderId="3"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justify" vertical="center" wrapText="1"/>
    </xf>
    <xf numFmtId="3" fontId="4" fillId="0" borderId="5" xfId="0" applyNumberFormat="1" applyFont="1" applyFill="1" applyBorder="1" applyAlignment="1">
      <alignment horizontal="right" vertical="center" wrapText="1"/>
    </xf>
    <xf numFmtId="0" fontId="5" fillId="7" borderId="5" xfId="0" applyFont="1" applyFill="1" applyBorder="1" applyAlignment="1">
      <alignment horizontal="center" vertical="center" wrapText="1"/>
    </xf>
    <xf numFmtId="0" fontId="5" fillId="7" borderId="5" xfId="0" applyFont="1" applyFill="1" applyBorder="1" applyAlignment="1">
      <alignment vertical="center"/>
    </xf>
    <xf numFmtId="0" fontId="4" fillId="0" borderId="8" xfId="0" applyFont="1" applyBorder="1" applyAlignment="1">
      <alignment horizontal="center" vertical="center" wrapText="1"/>
    </xf>
    <xf numFmtId="0" fontId="4" fillId="0" borderId="8" xfId="0" applyFont="1" applyBorder="1" applyAlignment="1">
      <alignment horizontal="justify" vertical="center" wrapText="1"/>
    </xf>
    <xf numFmtId="0" fontId="2" fillId="0" borderId="8" xfId="0" applyFont="1" applyBorder="1" applyAlignment="1">
      <alignment horizontal="center" vertical="center" wrapText="1"/>
    </xf>
    <xf numFmtId="3" fontId="4" fillId="0" borderId="8" xfId="0" applyNumberFormat="1" applyFont="1" applyBorder="1" applyAlignment="1">
      <alignment horizontal="right" vertical="center" wrapText="1"/>
    </xf>
    <xf numFmtId="0" fontId="5" fillId="0" borderId="8" xfId="0" applyFont="1" applyBorder="1" applyAlignment="1">
      <alignment horizontal="center" vertical="center" wrapText="1"/>
    </xf>
    <xf numFmtId="0" fontId="5" fillId="7" borderId="8" xfId="0" applyFont="1" applyFill="1" applyBorder="1" applyAlignment="1">
      <alignment horizontal="center" vertical="center" wrapText="1"/>
    </xf>
    <xf numFmtId="0" fontId="2" fillId="7" borderId="8" xfId="0" applyFont="1" applyFill="1" applyBorder="1" applyAlignment="1">
      <alignment horizontal="center" vertical="center" wrapText="1"/>
    </xf>
  </cellXfs>
  <cellStyles count="1">
    <cellStyle name="Normal" xfId="0" builtinId="0"/>
  </cellStyles>
  <dxfs count="22">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s-CO" sz="1100" b="1"/>
              <a:t>Plan de Capacitación</a:t>
            </a:r>
            <a:r>
              <a:rPr lang="es-CO" sz="1100" b="1" baseline="0"/>
              <a:t> 2024</a:t>
            </a:r>
            <a:endParaRPr lang="es-CO" sz="1100" b="1"/>
          </a:p>
        </c:rich>
      </c:tx>
      <c:layout>
        <c:manualLayout>
          <c:xMode val="edge"/>
          <c:yMode val="edge"/>
          <c:x val="0.39634478070319484"/>
          <c:y val="3.833482462419470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2508786122385823"/>
          <c:y val="0.13706483004549669"/>
          <c:w val="0.86758683162429651"/>
          <c:h val="0.63685188499164869"/>
        </c:manualLayout>
      </c:layout>
      <c:barChart>
        <c:barDir val="col"/>
        <c:grouping val="clustered"/>
        <c:varyColors val="0"/>
        <c:ser>
          <c:idx val="0"/>
          <c:order val="0"/>
          <c:tx>
            <c:strRef>
              <c:f>Resumen!$B$2</c:f>
              <c:strCache>
                <c:ptCount val="1"/>
                <c:pt idx="0">
                  <c:v>Programadas</c:v>
                </c:pt>
              </c:strCache>
            </c:strRef>
          </c:tx>
          <c:spPr>
            <a:solidFill>
              <a:schemeClr val="accent1"/>
            </a:solidFill>
            <a:ln>
              <a:noFill/>
            </a:ln>
            <a:effectLst/>
          </c:spPr>
          <c:invertIfNegative val="0"/>
          <c:cat>
            <c:strRef>
              <c:f>Resumen!$A$3:$A$13</c:f>
              <c:strCache>
                <c:ptCount val="11"/>
                <c:pt idx="0">
                  <c:v>Diplomados - Cursos</c:v>
                </c:pt>
                <c:pt idx="1">
                  <c:v>Sistema de Gestión SST</c:v>
                </c:pt>
                <c:pt idx="2">
                  <c:v>Gestión Ambiental</c:v>
                </c:pt>
                <c:pt idx="3">
                  <c:v>Gestión Documental</c:v>
                </c:pt>
                <c:pt idx="4">
                  <c:v>Servicio al Ciudadano</c:v>
                </c:pt>
                <c:pt idx="5">
                  <c:v>Sistema de Gestión de SI</c:v>
                </c:pt>
                <c:pt idx="6">
                  <c:v>Cooperación Internacional</c:v>
                </c:pt>
                <c:pt idx="7">
                  <c:v>Gestión del Conocimiento e Innovación</c:v>
                </c:pt>
                <c:pt idx="8">
                  <c:v>SIG</c:v>
                </c:pt>
                <c:pt idx="9">
                  <c:v>Integridad y Conflicto de Intereses</c:v>
                </c:pt>
                <c:pt idx="10">
                  <c:v>Totales</c:v>
                </c:pt>
              </c:strCache>
            </c:strRef>
          </c:cat>
          <c:val>
            <c:numRef>
              <c:f>Resumen!$B$3:$B$13</c:f>
              <c:numCache>
                <c:formatCode>General</c:formatCode>
                <c:ptCount val="11"/>
                <c:pt idx="0">
                  <c:v>7</c:v>
                </c:pt>
                <c:pt idx="1">
                  <c:v>5</c:v>
                </c:pt>
                <c:pt idx="2">
                  <c:v>2</c:v>
                </c:pt>
                <c:pt idx="3">
                  <c:v>4</c:v>
                </c:pt>
                <c:pt idx="4">
                  <c:v>5</c:v>
                </c:pt>
                <c:pt idx="5">
                  <c:v>1</c:v>
                </c:pt>
                <c:pt idx="6">
                  <c:v>0</c:v>
                </c:pt>
                <c:pt idx="7">
                  <c:v>1</c:v>
                </c:pt>
                <c:pt idx="8">
                  <c:v>6</c:v>
                </c:pt>
                <c:pt idx="9">
                  <c:v>6</c:v>
                </c:pt>
                <c:pt idx="10">
                  <c:v>37</c:v>
                </c:pt>
              </c:numCache>
            </c:numRef>
          </c:val>
          <c:extLst xmlns:c16r2="http://schemas.microsoft.com/office/drawing/2015/06/chart">
            <c:ext xmlns:c16="http://schemas.microsoft.com/office/drawing/2014/chart" uri="{C3380CC4-5D6E-409C-BE32-E72D297353CC}">
              <c16:uniqueId val="{00000000-1A3A-44E4-9CE6-CE9E7069C6C3}"/>
            </c:ext>
          </c:extLst>
        </c:ser>
        <c:dLbls>
          <c:showLegendKey val="0"/>
          <c:showVal val="0"/>
          <c:showCatName val="0"/>
          <c:showSerName val="0"/>
          <c:showPercent val="0"/>
          <c:showBubbleSize val="0"/>
        </c:dLbls>
        <c:gapWidth val="219"/>
        <c:overlap val="-27"/>
        <c:axId val="-836534128"/>
        <c:axId val="-1012530512"/>
      </c:barChart>
      <c:catAx>
        <c:axId val="-83653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2530512"/>
        <c:crosses val="autoZero"/>
        <c:auto val="1"/>
        <c:lblAlgn val="ctr"/>
        <c:lblOffset val="100"/>
        <c:noMultiLvlLbl val="0"/>
      </c:catAx>
      <c:valAx>
        <c:axId val="-10125305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65341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7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28574</xdr:colOff>
      <xdr:row>16</xdr:row>
      <xdr:rowOff>19050</xdr:rowOff>
    </xdr:from>
    <xdr:to>
      <xdr:col>10</xdr:col>
      <xdr:colOff>219075</xdr:colOff>
      <xdr:row>33</xdr:row>
      <xdr:rowOff>133350</xdr:rowOff>
    </xdr:to>
    <xdr:graphicFrame macro="">
      <xdr:nvGraphicFramePr>
        <xdr:cNvPr id="2" name="Gráfico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OS_OAP\Planeaci&#243;n\2020\Plan%20de%20Acci&#243;n\Seguimientos\a%20Junio%20de%202020\Seguimiento%20al%20Plan%20de%20Acci&#243;n%202020%20-%20SA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Planeaci&#243;n\2020\Plan%20de%20Acci&#243;n\Seguimientos\a%20Junio%20de%202020\Seguimiento%20al%20Plan%20de%20Acci&#243;n%202020%20-%20S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AF 2020"/>
      <sheetName val="Seguimiento PA a Junio 2020"/>
      <sheetName val="Seg al Plan de Capacita a Junio"/>
      <sheetName val="Seg al Plan de Bienestar a Juni"/>
      <sheetName val="Seguim al Plan de SST a Junio"/>
      <sheetName val="Seguim al PINAR 2020 a Junio"/>
      <sheetName val="Hoja1"/>
      <sheetName val="Seguimiento PA a Abril 2020"/>
      <sheetName val="Seguimiento al Plan de Capacita"/>
      <sheetName val="Seguimiento al Plan de Bienesta"/>
      <sheetName val="Seguimiento al Plan de SST"/>
      <sheetName val="Seguimiento al PINAR 2020"/>
    </sheetNames>
    <sheetDataSet>
      <sheetData sheetId="0"/>
      <sheetData sheetId="1"/>
      <sheetData sheetId="2"/>
      <sheetData sheetId="3"/>
      <sheetData sheetId="4"/>
      <sheetData sheetId="5"/>
      <sheetData sheetId="6">
        <row r="2">
          <cell r="A2" t="str">
            <v>Estrategia 1. Prioridad</v>
          </cell>
          <cell r="B2" t="str">
            <v>Talento Humano</v>
          </cell>
          <cell r="C2" t="str">
            <v>Planeación Institucional</v>
          </cell>
          <cell r="D2" t="str">
            <v>Direccionamiento Estratégico</v>
          </cell>
          <cell r="E2" t="str">
            <v>Dirección General</v>
          </cell>
        </row>
        <row r="3">
          <cell r="A3" t="str">
            <v>Estrategia 2. Prevención</v>
          </cell>
          <cell r="B3" t="str">
            <v>Direccionamiento Estratégico y Planeación</v>
          </cell>
          <cell r="C3" t="str">
            <v>Gestión Presupuestal y Eficiencia del Gasto Público</v>
          </cell>
          <cell r="D3" t="str">
            <v>Gestión de las Tecnologías de la Información y las Comunicaciones</v>
          </cell>
          <cell r="E3" t="str">
            <v>Grupo de Analítica</v>
          </cell>
        </row>
        <row r="4">
          <cell r="A4" t="str">
            <v>Estrategia 3. Detección</v>
          </cell>
          <cell r="B4" t="str">
            <v>Gestión con Valores para el Resultado</v>
          </cell>
          <cell r="C4" t="str">
            <v>Talento Humano</v>
          </cell>
          <cell r="D4" t="str">
            <v>Gestión de la Comunicación</v>
          </cell>
          <cell r="E4" t="str">
            <v>Oficina Asesora Jurídica</v>
          </cell>
        </row>
        <row r="5">
          <cell r="A5" t="str">
            <v>Estrategia 4. Transformación tecnológica e innovación</v>
          </cell>
          <cell r="B5" t="str">
            <v>Evaluación de Resultados</v>
          </cell>
          <cell r="C5" t="str">
            <v>Integridad</v>
          </cell>
          <cell r="D5" t="str">
            <v>Gestión del S.I.G.</v>
          </cell>
          <cell r="E5" t="str">
            <v>Oficina de Control Interno</v>
          </cell>
        </row>
        <row r="6">
          <cell r="A6" t="str">
            <v>Estrategia 5. Seguimiento intensificado: articulación + cooperación</v>
          </cell>
          <cell r="B6" t="str">
            <v>Información y Comunicación</v>
          </cell>
          <cell r="C6" t="str">
            <v>Transparencia, Acceso a la Información Pública y Lucha contra la Corrupción</v>
          </cell>
          <cell r="D6" t="str">
            <v>Inteligencia y Contrainteligencia Estratégica</v>
          </cell>
          <cell r="E6" t="str">
            <v>Subdirección Administrativa y Financiera</v>
          </cell>
        </row>
        <row r="7">
          <cell r="A7" t="str">
            <v>Estrategia 6. Política Ruta de la Felicidad: capital humano + conocimiento</v>
          </cell>
          <cell r="B7" t="str">
            <v>Gestión del Conocimiento</v>
          </cell>
          <cell r="C7" t="str">
            <v>Fortalecimiento Organizacional y Simplificación de Procesos</v>
          </cell>
          <cell r="D7" t="str">
            <v>Gestión Jurídica</v>
          </cell>
          <cell r="E7" t="str">
            <v>Subdirección de Análisis de Operaciones</v>
          </cell>
        </row>
        <row r="8">
          <cell r="A8" t="str">
            <v>Estrategias 7. Gestión de la administración</v>
          </cell>
          <cell r="B8" t="str">
            <v>Control Interno</v>
          </cell>
          <cell r="C8" t="str">
            <v>Servicio al Ciudadano</v>
          </cell>
          <cell r="D8" t="str">
            <v>Gestión Financiera</v>
          </cell>
          <cell r="E8" t="str">
            <v>Subdirección de Análisis Estratégico</v>
          </cell>
        </row>
        <row r="9">
          <cell r="C9" t="str">
            <v>Participación Ciudadana en la Gestión Pública</v>
          </cell>
          <cell r="D9" t="str">
            <v>Gestión del Talento Humano</v>
          </cell>
          <cell r="E9" t="str">
            <v>Subdirección de Informática</v>
          </cell>
        </row>
        <row r="10">
          <cell r="C10" t="str">
            <v>Racionalización de Trámites</v>
          </cell>
          <cell r="D10" t="str">
            <v>Gestión Documental</v>
          </cell>
        </row>
        <row r="11">
          <cell r="C11" t="str">
            <v>Gestión Documental</v>
          </cell>
          <cell r="D11" t="str">
            <v>Gestión de la Seguridad</v>
          </cell>
        </row>
        <row r="12">
          <cell r="C12" t="str">
            <v>Gobierno Digital (Antes Gobierno en Línea)</v>
          </cell>
          <cell r="D12" t="str">
            <v>Gestión de la Contratación</v>
          </cell>
        </row>
        <row r="13">
          <cell r="C13" t="str">
            <v>Seguridad Digital</v>
          </cell>
          <cell r="D13" t="str">
            <v>Gestión Administrativa</v>
          </cell>
        </row>
        <row r="14">
          <cell r="C14" t="str">
            <v>Defensa Juridica</v>
          </cell>
          <cell r="D14" t="str">
            <v>Evaluación y Control</v>
          </cell>
        </row>
        <row r="15">
          <cell r="C15" t="str">
            <v>Gestión del Conocimiento y la Innvación</v>
          </cell>
        </row>
        <row r="16">
          <cell r="C16" t="str">
            <v>Control Interno</v>
          </cell>
        </row>
        <row r="17">
          <cell r="C17" t="str">
            <v>Seguimiento y Evaluación del Desempeño Institucional</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AF 2020"/>
      <sheetName val="Seguimiento PA a Junio 2020"/>
      <sheetName val="Seg al Plan de Capacita a Junio"/>
      <sheetName val="Seg al Plan de Bienestar a Juni"/>
      <sheetName val="Seguim al Plan de SST a Junio"/>
      <sheetName val="Seguim al PINAR 2020 a Junio"/>
      <sheetName val="Hoja1"/>
      <sheetName val="Seguimiento PA a Abril 2020"/>
      <sheetName val="Seguimiento al Plan de Capacita"/>
      <sheetName val="Seguimiento al Plan de Bienesta"/>
      <sheetName val="Seguimiento al Plan de SST"/>
      <sheetName val="Seguimiento al PINAR 2020"/>
    </sheetNames>
    <sheetDataSet>
      <sheetData sheetId="0"/>
      <sheetData sheetId="1"/>
      <sheetData sheetId="2"/>
      <sheetData sheetId="3"/>
      <sheetData sheetId="4"/>
      <sheetData sheetId="5"/>
      <sheetData sheetId="6">
        <row r="2">
          <cell r="A2" t="str">
            <v>Estrategia 1. Prioridad</v>
          </cell>
          <cell r="B2" t="str">
            <v>Talento Humano</v>
          </cell>
          <cell r="C2" t="str">
            <v>Planeación Institucional</v>
          </cell>
          <cell r="D2" t="str">
            <v>Direccionamiento Estratégico</v>
          </cell>
          <cell r="E2" t="str">
            <v>Dirección General</v>
          </cell>
        </row>
        <row r="3">
          <cell r="A3" t="str">
            <v>Estrategia 2. Prevención</v>
          </cell>
          <cell r="B3" t="str">
            <v>Direccionamiento Estratégico y Planeación</v>
          </cell>
          <cell r="C3" t="str">
            <v>Gestión Presupuestal y Eficiencia del Gasto Público</v>
          </cell>
          <cell r="D3" t="str">
            <v>Gestión de las Tecnologías de la Información y las Comunicaciones</v>
          </cell>
          <cell r="E3" t="str">
            <v>Grupo de Analítica</v>
          </cell>
        </row>
        <row r="4">
          <cell r="A4" t="str">
            <v>Estrategia 3. Detección</v>
          </cell>
          <cell r="B4" t="str">
            <v>Gestión con Valores para el Resultado</v>
          </cell>
          <cell r="C4" t="str">
            <v>Talento Humano</v>
          </cell>
          <cell r="D4" t="str">
            <v>Gestión de la Comunicación</v>
          </cell>
          <cell r="E4" t="str">
            <v>Oficina Asesora Jurídica</v>
          </cell>
        </row>
        <row r="5">
          <cell r="A5" t="str">
            <v>Estrategia 4. Transformación tecnológica e innovación</v>
          </cell>
          <cell r="B5" t="str">
            <v>Evaluación de Resultados</v>
          </cell>
          <cell r="C5" t="str">
            <v>Integridad</v>
          </cell>
          <cell r="D5" t="str">
            <v>Gestión del S.I.G.</v>
          </cell>
          <cell r="E5" t="str">
            <v>Oficina de Control Interno</v>
          </cell>
        </row>
        <row r="6">
          <cell r="A6" t="str">
            <v>Estrategia 5. Seguimiento intensificado: articulación + cooperación</v>
          </cell>
          <cell r="B6" t="str">
            <v>Información y Comunicación</v>
          </cell>
          <cell r="C6" t="str">
            <v>Transparencia, Acceso a la Información Pública y Lucha contra la Corrupción</v>
          </cell>
          <cell r="D6" t="str">
            <v>Inteligencia y Contrainteligencia Estratégica</v>
          </cell>
          <cell r="E6" t="str">
            <v>Subdirección Administrativa y Financiera</v>
          </cell>
        </row>
        <row r="7">
          <cell r="A7" t="str">
            <v>Estrategia 6. Política Ruta de la Felicidad: capital humano + conocimiento</v>
          </cell>
          <cell r="B7" t="str">
            <v>Gestión del Conocimiento</v>
          </cell>
          <cell r="C7" t="str">
            <v>Fortalecimiento Organizacional y Simplificación de Procesos</v>
          </cell>
          <cell r="D7" t="str">
            <v>Gestión Jurídica</v>
          </cell>
          <cell r="E7" t="str">
            <v>Subdirección de Análisis de Operaciones</v>
          </cell>
        </row>
        <row r="8">
          <cell r="A8" t="str">
            <v>Estrategias 7. Gestión de la administración</v>
          </cell>
          <cell r="B8" t="str">
            <v>Control Interno</v>
          </cell>
          <cell r="C8" t="str">
            <v>Servicio al Ciudadano</v>
          </cell>
          <cell r="D8" t="str">
            <v>Gestión Financiera</v>
          </cell>
          <cell r="E8" t="str">
            <v>Subdirección de Análisis Estratégico</v>
          </cell>
        </row>
        <row r="9">
          <cell r="C9" t="str">
            <v>Participación Ciudadana en la Gestión Pública</v>
          </cell>
          <cell r="D9" t="str">
            <v>Gestión del Talento Humano</v>
          </cell>
          <cell r="E9" t="str">
            <v>Subdirección de Informática</v>
          </cell>
        </row>
        <row r="10">
          <cell r="C10" t="str">
            <v>Racionalización de Trámites</v>
          </cell>
          <cell r="D10" t="str">
            <v>Gestión Documental</v>
          </cell>
        </row>
        <row r="11">
          <cell r="C11" t="str">
            <v>Gestión Documental</v>
          </cell>
          <cell r="D11" t="str">
            <v>Gestión de la Seguridad</v>
          </cell>
        </row>
        <row r="12">
          <cell r="C12" t="str">
            <v>Gobierno Digital (Antes Gobierno en Línea)</v>
          </cell>
          <cell r="D12" t="str">
            <v>Gestión de la Contratación</v>
          </cell>
        </row>
        <row r="13">
          <cell r="C13" t="str">
            <v>Seguridad Digital</v>
          </cell>
          <cell r="D13" t="str">
            <v>Gestión Administrativa</v>
          </cell>
        </row>
        <row r="14">
          <cell r="C14" t="str">
            <v>Defensa Juridica</v>
          </cell>
          <cell r="D14" t="str">
            <v>Evaluación y Control</v>
          </cell>
        </row>
        <row r="15">
          <cell r="C15" t="str">
            <v>Gestión del Conocimiento y la Innvación</v>
          </cell>
        </row>
        <row r="16">
          <cell r="C16" t="str">
            <v>Control Interno</v>
          </cell>
        </row>
        <row r="17">
          <cell r="C17" t="str">
            <v>Seguimiento y Evaluación del Desempeño Institucional</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zoomScale="85" zoomScaleNormal="85" zoomScaleSheetLayoutView="90" workbookViewId="0">
      <pane ySplit="2" topLeftCell="A39" activePane="bottomLeft" state="frozen"/>
      <selection pane="bottomLeft" activeCell="A53" activeCellId="1" sqref="A50 A53:A55"/>
    </sheetView>
  </sheetViews>
  <sheetFormatPr baseColWidth="10" defaultRowHeight="12.75" x14ac:dyDescent="0.25"/>
  <cols>
    <col min="1" max="1" width="11.7109375" style="1" customWidth="1"/>
    <col min="2" max="2" width="26.7109375" style="1" customWidth="1"/>
    <col min="3" max="3" width="47.140625" style="1" customWidth="1"/>
    <col min="4" max="4" width="14" style="1" customWidth="1"/>
    <col min="5" max="5" width="11" style="1" customWidth="1"/>
    <col min="6" max="6" width="13.42578125" style="1" customWidth="1"/>
    <col min="7" max="18" width="5.5703125" style="1" customWidth="1"/>
    <col min="19" max="16384" width="11.42578125" style="1"/>
  </cols>
  <sheetData>
    <row r="1" spans="1:18" ht="23.25" customHeight="1" x14ac:dyDescent="0.25">
      <c r="A1" s="123" t="s">
        <v>36</v>
      </c>
      <c r="B1" s="123" t="s">
        <v>32</v>
      </c>
      <c r="C1" s="123" t="s">
        <v>33</v>
      </c>
      <c r="D1" s="123" t="s">
        <v>42</v>
      </c>
      <c r="E1" s="123" t="s">
        <v>14</v>
      </c>
      <c r="F1" s="123" t="s">
        <v>21</v>
      </c>
      <c r="G1" s="117" t="s">
        <v>1</v>
      </c>
      <c r="H1" s="118"/>
      <c r="I1" s="118"/>
      <c r="J1" s="118"/>
      <c r="K1" s="118"/>
      <c r="L1" s="118"/>
      <c r="M1" s="118"/>
      <c r="N1" s="118"/>
      <c r="O1" s="118"/>
      <c r="P1" s="118"/>
      <c r="Q1" s="118"/>
      <c r="R1" s="118"/>
    </row>
    <row r="2" spans="1:18" s="3" customFormat="1" ht="24" customHeight="1" x14ac:dyDescent="0.25">
      <c r="A2" s="124"/>
      <c r="B2" s="124"/>
      <c r="C2" s="124"/>
      <c r="D2" s="124"/>
      <c r="E2" s="124"/>
      <c r="F2" s="124"/>
      <c r="G2" s="15" t="s">
        <v>2</v>
      </c>
      <c r="H2" s="2" t="s">
        <v>3</v>
      </c>
      <c r="I2" s="2" t="s">
        <v>4</v>
      </c>
      <c r="J2" s="14" t="s">
        <v>5</v>
      </c>
      <c r="K2" s="14" t="s">
        <v>6</v>
      </c>
      <c r="L2" s="2" t="s">
        <v>7</v>
      </c>
      <c r="M2" s="2" t="s">
        <v>8</v>
      </c>
      <c r="N2" s="2" t="s">
        <v>9</v>
      </c>
      <c r="O2" s="2" t="s">
        <v>10</v>
      </c>
      <c r="P2" s="2" t="s">
        <v>11</v>
      </c>
      <c r="Q2" s="2" t="s">
        <v>12</v>
      </c>
      <c r="R2" s="2" t="s">
        <v>13</v>
      </c>
    </row>
    <row r="3" spans="1:18" ht="22.5" customHeight="1" x14ac:dyDescent="0.25">
      <c r="A3" s="133" t="s">
        <v>38</v>
      </c>
      <c r="B3" s="134"/>
      <c r="C3" s="134"/>
      <c r="D3" s="134"/>
      <c r="E3" s="38"/>
      <c r="F3" s="39"/>
      <c r="G3" s="135" t="s">
        <v>1</v>
      </c>
      <c r="H3" s="136"/>
      <c r="I3" s="136"/>
      <c r="J3" s="136"/>
      <c r="K3" s="136"/>
      <c r="L3" s="136"/>
      <c r="M3" s="136"/>
      <c r="N3" s="136"/>
      <c r="O3" s="136"/>
      <c r="P3" s="136"/>
      <c r="Q3" s="136"/>
      <c r="R3" s="136"/>
    </row>
    <row r="4" spans="1:18" ht="63.75" x14ac:dyDescent="0.25">
      <c r="A4" s="6" t="s">
        <v>23</v>
      </c>
      <c r="B4" s="24" t="s">
        <v>76</v>
      </c>
      <c r="C4" s="5"/>
      <c r="D4" s="7" t="s">
        <v>77</v>
      </c>
      <c r="E4" s="12">
        <v>40</v>
      </c>
      <c r="F4" s="17">
        <v>120000000</v>
      </c>
      <c r="G4" s="57"/>
      <c r="H4" s="40"/>
      <c r="I4" s="41"/>
      <c r="J4" s="58"/>
      <c r="K4" s="58"/>
      <c r="L4" s="58"/>
      <c r="M4" s="58"/>
      <c r="N4" s="59"/>
      <c r="O4" s="59"/>
      <c r="P4" s="59"/>
      <c r="Q4" s="59"/>
      <c r="R4" s="59"/>
    </row>
    <row r="5" spans="1:18" ht="25.5" x14ac:dyDescent="0.25">
      <c r="A5" s="4" t="s">
        <v>23</v>
      </c>
      <c r="B5" s="30" t="s">
        <v>78</v>
      </c>
      <c r="C5" s="5"/>
      <c r="D5" s="4" t="s">
        <v>77</v>
      </c>
      <c r="E5" s="11">
        <v>20</v>
      </c>
      <c r="F5" s="17">
        <v>45800000</v>
      </c>
      <c r="G5" s="60"/>
      <c r="H5" s="58"/>
      <c r="I5" s="58"/>
      <c r="J5" s="58"/>
      <c r="K5" s="58"/>
      <c r="L5" s="40"/>
      <c r="M5" s="40"/>
      <c r="N5" s="58"/>
      <c r="O5" s="58"/>
      <c r="P5" s="58"/>
      <c r="Q5" s="58"/>
      <c r="R5" s="58"/>
    </row>
    <row r="6" spans="1:18" ht="25.5" x14ac:dyDescent="0.25">
      <c r="A6" s="4" t="s">
        <v>22</v>
      </c>
      <c r="B6" s="5" t="s">
        <v>79</v>
      </c>
      <c r="C6" s="5"/>
      <c r="D6" s="4" t="s">
        <v>80</v>
      </c>
      <c r="E6" s="4">
        <v>10</v>
      </c>
      <c r="F6" s="17">
        <v>52000000</v>
      </c>
      <c r="G6" s="58"/>
      <c r="H6" s="58"/>
      <c r="I6" s="40"/>
      <c r="J6" s="40"/>
      <c r="K6" s="58"/>
      <c r="L6" s="58"/>
      <c r="M6" s="58"/>
      <c r="N6" s="58"/>
      <c r="O6" s="58"/>
      <c r="P6" s="58"/>
      <c r="Q6" s="58"/>
      <c r="R6" s="58"/>
    </row>
    <row r="7" spans="1:18" ht="38.25" x14ac:dyDescent="0.25">
      <c r="A7" s="7" t="s">
        <v>26</v>
      </c>
      <c r="B7" s="24" t="s">
        <v>81</v>
      </c>
      <c r="C7" s="24"/>
      <c r="D7" s="7" t="s">
        <v>82</v>
      </c>
      <c r="E7" s="32" t="s">
        <v>83</v>
      </c>
      <c r="F7" s="18">
        <v>25000000</v>
      </c>
      <c r="G7" s="59"/>
      <c r="H7" s="59"/>
      <c r="I7" s="41"/>
      <c r="J7" s="41"/>
      <c r="K7" s="59"/>
      <c r="L7" s="59"/>
      <c r="M7" s="59"/>
      <c r="N7" s="59"/>
      <c r="O7" s="59"/>
      <c r="P7" s="59"/>
      <c r="Q7" s="59"/>
      <c r="R7" s="59"/>
    </row>
    <row r="8" spans="1:18" s="95" customFormat="1" ht="38.25" x14ac:dyDescent="0.25">
      <c r="A8" s="7" t="s">
        <v>26</v>
      </c>
      <c r="B8" s="31" t="s">
        <v>84</v>
      </c>
      <c r="C8" s="31"/>
      <c r="D8" s="7" t="s">
        <v>82</v>
      </c>
      <c r="E8" s="32" t="s">
        <v>83</v>
      </c>
      <c r="F8" s="25">
        <v>20000000</v>
      </c>
      <c r="G8" s="94"/>
      <c r="H8" s="94"/>
      <c r="I8" s="94"/>
      <c r="J8" s="94"/>
      <c r="K8" s="94"/>
      <c r="L8" s="94"/>
      <c r="M8" s="96"/>
      <c r="N8" s="96"/>
      <c r="O8" s="94"/>
      <c r="P8" s="94"/>
      <c r="Q8" s="94"/>
      <c r="R8" s="94"/>
    </row>
    <row r="9" spans="1:18" s="95" customFormat="1" ht="38.25" x14ac:dyDescent="0.25">
      <c r="A9" s="7" t="s">
        <v>26</v>
      </c>
      <c r="B9" s="31" t="s">
        <v>85</v>
      </c>
      <c r="C9" s="31"/>
      <c r="D9" s="7" t="s">
        <v>82</v>
      </c>
      <c r="E9" s="32" t="s">
        <v>83</v>
      </c>
      <c r="F9" s="25">
        <v>30000000</v>
      </c>
      <c r="G9" s="94"/>
      <c r="H9" s="94"/>
      <c r="I9" s="94"/>
      <c r="J9" s="94"/>
      <c r="K9" s="96"/>
      <c r="L9" s="96"/>
      <c r="M9" s="94"/>
      <c r="N9" s="94"/>
      <c r="O9" s="94"/>
      <c r="P9" s="94"/>
      <c r="Q9" s="94"/>
      <c r="R9" s="94"/>
    </row>
    <row r="10" spans="1:18" s="95" customFormat="1" ht="51" x14ac:dyDescent="0.25">
      <c r="A10" s="29" t="s">
        <v>55</v>
      </c>
      <c r="B10" s="31" t="s">
        <v>142</v>
      </c>
      <c r="C10" s="31"/>
      <c r="D10" s="29" t="s">
        <v>88</v>
      </c>
      <c r="E10" s="29">
        <v>123</v>
      </c>
      <c r="F10" s="25" t="s">
        <v>130</v>
      </c>
      <c r="G10" s="94"/>
      <c r="H10" s="94"/>
      <c r="I10" s="94"/>
      <c r="J10" s="94"/>
      <c r="K10" s="94"/>
      <c r="L10" s="94"/>
      <c r="M10" s="96"/>
      <c r="N10" s="96"/>
      <c r="O10" s="96"/>
      <c r="P10" s="96"/>
      <c r="Q10" s="96"/>
      <c r="R10" s="96"/>
    </row>
    <row r="11" spans="1:18" s="95" customFormat="1" x14ac:dyDescent="0.25">
      <c r="A11" s="29"/>
      <c r="B11" s="31"/>
      <c r="C11" s="31"/>
      <c r="D11" s="29"/>
      <c r="E11" s="29"/>
      <c r="F11" s="25"/>
      <c r="G11" s="94"/>
      <c r="H11" s="94"/>
      <c r="I11" s="94"/>
      <c r="J11" s="94"/>
      <c r="K11" s="94"/>
      <c r="L11" s="94"/>
      <c r="M11" s="94"/>
      <c r="N11" s="94"/>
      <c r="O11" s="94"/>
      <c r="P11" s="94"/>
      <c r="Q11" s="94"/>
      <c r="R11" s="94"/>
    </row>
    <row r="12" spans="1:18" ht="22.5" customHeight="1" x14ac:dyDescent="0.25">
      <c r="A12" s="129" t="s">
        <v>30</v>
      </c>
      <c r="B12" s="130"/>
      <c r="C12" s="130"/>
      <c r="D12" s="130"/>
      <c r="E12" s="33"/>
      <c r="F12" s="34"/>
      <c r="G12" s="131" t="s">
        <v>1</v>
      </c>
      <c r="H12" s="132"/>
      <c r="I12" s="132"/>
      <c r="J12" s="132"/>
      <c r="K12" s="132"/>
      <c r="L12" s="132"/>
      <c r="M12" s="132"/>
      <c r="N12" s="132"/>
      <c r="O12" s="132"/>
      <c r="P12" s="132"/>
      <c r="Q12" s="132"/>
      <c r="R12" s="132"/>
    </row>
    <row r="13" spans="1:18" x14ac:dyDescent="0.25">
      <c r="A13" s="59" t="s">
        <v>55</v>
      </c>
      <c r="B13" s="63" t="s">
        <v>128</v>
      </c>
      <c r="C13" s="64" t="s">
        <v>134</v>
      </c>
      <c r="D13" s="65" t="s">
        <v>135</v>
      </c>
      <c r="E13" s="66">
        <v>8</v>
      </c>
      <c r="F13" s="67"/>
      <c r="G13" s="57"/>
      <c r="H13" s="58"/>
      <c r="I13" s="96"/>
      <c r="J13" s="96"/>
      <c r="K13" s="96"/>
      <c r="L13" s="96"/>
      <c r="M13" s="96"/>
      <c r="N13" s="59"/>
      <c r="O13" s="59"/>
      <c r="P13" s="59"/>
      <c r="Q13" s="59"/>
      <c r="R13" s="59"/>
    </row>
    <row r="14" spans="1:18" x14ac:dyDescent="0.25">
      <c r="A14" s="59" t="s">
        <v>55</v>
      </c>
      <c r="B14" s="63" t="s">
        <v>129</v>
      </c>
      <c r="C14" s="64" t="s">
        <v>134</v>
      </c>
      <c r="D14" s="65" t="s">
        <v>136</v>
      </c>
      <c r="E14" s="66">
        <v>8</v>
      </c>
      <c r="F14" s="67"/>
      <c r="G14" s="57"/>
      <c r="H14" s="58"/>
      <c r="I14" s="96"/>
      <c r="J14" s="96"/>
      <c r="K14" s="96"/>
      <c r="L14" s="96"/>
      <c r="M14" s="96"/>
      <c r="N14" s="58"/>
      <c r="O14" s="58"/>
      <c r="P14" s="59"/>
      <c r="Q14" s="59"/>
      <c r="R14" s="59"/>
    </row>
    <row r="15" spans="1:18" ht="25.5" x14ac:dyDescent="0.25">
      <c r="A15" s="59" t="s">
        <v>55</v>
      </c>
      <c r="B15" s="68" t="s">
        <v>133</v>
      </c>
      <c r="C15" s="64" t="s">
        <v>134</v>
      </c>
      <c r="D15" s="65" t="s">
        <v>135</v>
      </c>
      <c r="E15" s="69">
        <v>8</v>
      </c>
      <c r="F15" s="67"/>
      <c r="G15" s="60"/>
      <c r="H15" s="58"/>
      <c r="I15" s="96"/>
      <c r="J15" s="96"/>
      <c r="K15" s="96"/>
      <c r="L15" s="96"/>
      <c r="M15" s="96"/>
      <c r="N15" s="58"/>
      <c r="O15" s="58"/>
      <c r="P15" s="58"/>
      <c r="Q15" s="58"/>
      <c r="R15" s="58"/>
    </row>
    <row r="16" spans="1:18" ht="51" x14ac:dyDescent="0.25">
      <c r="A16" s="59" t="s">
        <v>55</v>
      </c>
      <c r="B16" s="68" t="s">
        <v>131</v>
      </c>
      <c r="C16" s="64" t="s">
        <v>132</v>
      </c>
      <c r="D16" s="29" t="s">
        <v>88</v>
      </c>
      <c r="E16" s="29">
        <v>123</v>
      </c>
      <c r="F16" s="25" t="s">
        <v>130</v>
      </c>
      <c r="G16" s="60"/>
      <c r="H16" s="58"/>
      <c r="I16" s="96"/>
      <c r="J16" s="96"/>
      <c r="K16" s="96"/>
      <c r="L16" s="96"/>
      <c r="M16" s="96"/>
      <c r="N16" s="96"/>
      <c r="O16" s="96"/>
      <c r="P16" s="96"/>
      <c r="Q16" s="96"/>
      <c r="R16" s="96"/>
    </row>
    <row r="17" spans="1:18" ht="25.5" x14ac:dyDescent="0.25">
      <c r="A17" s="59" t="s">
        <v>55</v>
      </c>
      <c r="B17" s="71" t="s">
        <v>137</v>
      </c>
      <c r="C17" s="64" t="s">
        <v>138</v>
      </c>
      <c r="D17" s="29" t="s">
        <v>88</v>
      </c>
      <c r="E17" s="29">
        <v>123</v>
      </c>
      <c r="F17" s="67"/>
      <c r="G17" s="58"/>
      <c r="H17" s="58"/>
      <c r="I17" s="96"/>
      <c r="J17" s="58"/>
      <c r="K17" s="58"/>
      <c r="L17" s="96"/>
      <c r="M17" s="58"/>
      <c r="N17" s="58"/>
      <c r="O17" s="96"/>
      <c r="P17" s="58"/>
      <c r="Q17" s="58"/>
      <c r="R17" s="58"/>
    </row>
    <row r="18" spans="1:18" x14ac:dyDescent="0.25">
      <c r="A18" s="59"/>
      <c r="B18" s="71"/>
      <c r="C18" s="72"/>
      <c r="D18" s="61"/>
      <c r="E18" s="61"/>
      <c r="F18" s="74"/>
      <c r="G18" s="75"/>
      <c r="H18" s="59"/>
      <c r="I18" s="59"/>
      <c r="J18" s="75"/>
      <c r="K18" s="75"/>
      <c r="L18" s="75"/>
      <c r="M18" s="75"/>
      <c r="N18" s="75"/>
      <c r="O18" s="75"/>
      <c r="P18" s="75"/>
      <c r="Q18" s="75"/>
      <c r="R18" s="75"/>
    </row>
    <row r="19" spans="1:18" ht="22.5" customHeight="1" x14ac:dyDescent="0.25">
      <c r="A19" s="125" t="s">
        <v>34</v>
      </c>
      <c r="B19" s="126"/>
      <c r="C19" s="126"/>
      <c r="D19" s="126"/>
      <c r="E19" s="28"/>
      <c r="F19" s="19"/>
      <c r="G19" s="127" t="s">
        <v>1</v>
      </c>
      <c r="H19" s="128"/>
      <c r="I19" s="128"/>
      <c r="J19" s="128"/>
      <c r="K19" s="128"/>
      <c r="L19" s="128"/>
      <c r="M19" s="128"/>
      <c r="N19" s="128"/>
      <c r="O19" s="128"/>
      <c r="P19" s="128"/>
      <c r="Q19" s="128"/>
      <c r="R19" s="128"/>
    </row>
    <row r="20" spans="1:18" x14ac:dyDescent="0.25">
      <c r="A20" s="59" t="s">
        <v>55</v>
      </c>
      <c r="B20" s="76" t="s">
        <v>143</v>
      </c>
      <c r="C20" s="77" t="s">
        <v>141</v>
      </c>
      <c r="D20" s="29" t="s">
        <v>88</v>
      </c>
      <c r="E20" s="29">
        <v>123</v>
      </c>
      <c r="F20" s="67"/>
      <c r="G20" s="61"/>
      <c r="H20" s="96"/>
      <c r="I20" s="96"/>
      <c r="J20" s="96"/>
      <c r="K20" s="96"/>
      <c r="L20" s="96"/>
      <c r="M20" s="96"/>
      <c r="N20" s="96"/>
      <c r="O20" s="96"/>
      <c r="P20" s="96"/>
      <c r="Q20" s="96"/>
      <c r="R20" s="61"/>
    </row>
    <row r="21" spans="1:18" x14ac:dyDescent="0.25">
      <c r="A21" s="59" t="s">
        <v>55</v>
      </c>
      <c r="B21" s="76" t="s">
        <v>139</v>
      </c>
      <c r="C21" s="72" t="s">
        <v>140</v>
      </c>
      <c r="D21" s="29" t="s">
        <v>88</v>
      </c>
      <c r="E21" s="29">
        <v>123</v>
      </c>
      <c r="F21" s="73"/>
      <c r="G21" s="80"/>
      <c r="H21" s="96"/>
      <c r="I21" s="96"/>
      <c r="J21" s="96"/>
      <c r="K21" s="96"/>
      <c r="L21" s="96"/>
      <c r="M21" s="96"/>
      <c r="N21" s="96"/>
      <c r="O21" s="96"/>
      <c r="P21" s="96"/>
      <c r="Q21" s="96"/>
      <c r="R21" s="61"/>
    </row>
    <row r="22" spans="1:18" x14ac:dyDescent="0.25">
      <c r="A22" s="59"/>
      <c r="B22" s="81"/>
      <c r="C22" s="82"/>
      <c r="D22" s="61"/>
      <c r="E22" s="83"/>
      <c r="F22" s="73"/>
      <c r="G22" s="80"/>
      <c r="H22" s="61"/>
      <c r="I22" s="61"/>
      <c r="J22" s="61"/>
      <c r="K22" s="84"/>
      <c r="L22" s="61"/>
      <c r="M22" s="61"/>
      <c r="N22" s="61"/>
      <c r="O22" s="61"/>
      <c r="P22" s="61"/>
      <c r="Q22" s="61"/>
      <c r="R22" s="61"/>
    </row>
    <row r="23" spans="1:18" ht="22.5" customHeight="1" x14ac:dyDescent="0.25">
      <c r="A23" s="119" t="s">
        <v>29</v>
      </c>
      <c r="B23" s="120"/>
      <c r="C23" s="120"/>
      <c r="D23" s="120"/>
      <c r="E23" s="35"/>
      <c r="F23" s="36"/>
      <c r="G23" s="121" t="s">
        <v>1</v>
      </c>
      <c r="H23" s="122"/>
      <c r="I23" s="122"/>
      <c r="J23" s="122"/>
      <c r="K23" s="122"/>
      <c r="L23" s="122"/>
      <c r="M23" s="122"/>
      <c r="N23" s="122"/>
      <c r="O23" s="122"/>
      <c r="P23" s="122"/>
      <c r="Q23" s="122"/>
      <c r="R23" s="122"/>
    </row>
    <row r="24" spans="1:18" ht="140.25" x14ac:dyDescent="0.25">
      <c r="A24" s="61" t="s">
        <v>55</v>
      </c>
      <c r="B24" s="85" t="s">
        <v>111</v>
      </c>
      <c r="C24" s="64" t="s">
        <v>112</v>
      </c>
      <c r="D24" s="61" t="s">
        <v>113</v>
      </c>
      <c r="E24" s="78">
        <v>15</v>
      </c>
      <c r="F24" s="67">
        <v>0</v>
      </c>
      <c r="G24" s="80"/>
      <c r="H24" s="98"/>
      <c r="I24" s="98"/>
      <c r="J24" s="61"/>
      <c r="K24" s="61"/>
      <c r="L24" s="61"/>
      <c r="M24" s="61"/>
      <c r="N24" s="61"/>
      <c r="O24" s="61"/>
      <c r="P24" s="61"/>
      <c r="Q24" s="61"/>
      <c r="R24" s="61"/>
    </row>
    <row r="25" spans="1:18" ht="140.25" x14ac:dyDescent="0.25">
      <c r="A25" s="65" t="s">
        <v>55</v>
      </c>
      <c r="B25" s="86" t="s">
        <v>114</v>
      </c>
      <c r="C25" s="72" t="s">
        <v>115</v>
      </c>
      <c r="D25" s="65" t="s">
        <v>116</v>
      </c>
      <c r="E25" s="79">
        <v>3</v>
      </c>
      <c r="F25" s="73">
        <v>0</v>
      </c>
      <c r="G25" s="80"/>
      <c r="H25" s="98"/>
      <c r="I25" s="98"/>
      <c r="J25" s="61"/>
      <c r="K25" s="65"/>
      <c r="L25" s="61"/>
      <c r="M25" s="61"/>
      <c r="N25" s="61"/>
      <c r="O25" s="61"/>
      <c r="P25" s="61"/>
      <c r="Q25" s="61"/>
      <c r="R25" s="61"/>
    </row>
    <row r="26" spans="1:18" ht="76.5" x14ac:dyDescent="0.25">
      <c r="A26" s="65" t="s">
        <v>55</v>
      </c>
      <c r="B26" s="86" t="s">
        <v>117</v>
      </c>
      <c r="C26" s="72" t="s">
        <v>118</v>
      </c>
      <c r="D26" s="65" t="s">
        <v>88</v>
      </c>
      <c r="E26" s="79">
        <v>123</v>
      </c>
      <c r="F26" s="73">
        <v>0</v>
      </c>
      <c r="G26" s="80"/>
      <c r="H26" s="98"/>
      <c r="I26" s="98"/>
      <c r="J26" s="61"/>
      <c r="K26" s="65"/>
      <c r="L26" s="61"/>
      <c r="M26" s="61"/>
      <c r="N26" s="61"/>
      <c r="O26" s="61"/>
      <c r="P26" s="61"/>
      <c r="Q26" s="61"/>
      <c r="R26" s="61"/>
    </row>
    <row r="27" spans="1:18" ht="38.25" x14ac:dyDescent="0.25">
      <c r="A27" s="65" t="s">
        <v>55</v>
      </c>
      <c r="B27" s="86" t="s">
        <v>126</v>
      </c>
      <c r="C27" s="72" t="s">
        <v>127</v>
      </c>
      <c r="D27" s="65" t="s">
        <v>88</v>
      </c>
      <c r="E27" s="79">
        <v>123</v>
      </c>
      <c r="F27" s="73">
        <v>0</v>
      </c>
      <c r="G27" s="80"/>
      <c r="H27" s="102"/>
      <c r="I27" s="98"/>
      <c r="J27" s="102"/>
      <c r="K27" s="102"/>
      <c r="L27" s="102"/>
      <c r="M27" s="102"/>
      <c r="N27" s="102"/>
      <c r="O27" s="102"/>
      <c r="P27" s="102"/>
      <c r="Q27" s="102"/>
      <c r="R27" s="102"/>
    </row>
    <row r="28" spans="1:18" ht="20.25" customHeight="1" x14ac:dyDescent="0.25">
      <c r="A28" s="104" t="s">
        <v>31</v>
      </c>
      <c r="B28" s="104"/>
      <c r="C28" s="104"/>
      <c r="D28" s="104"/>
      <c r="E28" s="13"/>
      <c r="F28" s="20"/>
      <c r="G28" s="103" t="s">
        <v>1</v>
      </c>
      <c r="H28" s="104"/>
      <c r="I28" s="104"/>
      <c r="J28" s="104"/>
      <c r="K28" s="104"/>
      <c r="L28" s="104"/>
      <c r="M28" s="104"/>
      <c r="N28" s="104"/>
      <c r="O28" s="104"/>
      <c r="P28" s="104"/>
      <c r="Q28" s="104"/>
      <c r="R28" s="104"/>
    </row>
    <row r="29" spans="1:18" ht="63.75" x14ac:dyDescent="0.25">
      <c r="A29" s="70" t="s">
        <v>103</v>
      </c>
      <c r="B29" s="85" t="s">
        <v>108</v>
      </c>
      <c r="C29" s="85" t="s">
        <v>102</v>
      </c>
      <c r="D29" s="61" t="s">
        <v>88</v>
      </c>
      <c r="E29" s="70">
        <v>123</v>
      </c>
      <c r="F29" s="87">
        <v>0</v>
      </c>
      <c r="G29" s="99"/>
      <c r="H29" s="99"/>
      <c r="I29" s="99"/>
      <c r="J29" s="99"/>
      <c r="K29" s="99"/>
      <c r="L29" s="99"/>
      <c r="M29" s="100"/>
      <c r="N29" s="99"/>
      <c r="O29" s="98"/>
      <c r="P29" s="98"/>
      <c r="Q29" s="98"/>
      <c r="R29" s="98"/>
    </row>
    <row r="30" spans="1:18" ht="38.25" x14ac:dyDescent="0.25">
      <c r="A30" s="70" t="s">
        <v>24</v>
      </c>
      <c r="B30" s="85" t="s">
        <v>104</v>
      </c>
      <c r="C30" s="85" t="s">
        <v>105</v>
      </c>
      <c r="D30" s="61" t="s">
        <v>40</v>
      </c>
      <c r="E30" s="70">
        <v>123</v>
      </c>
      <c r="F30" s="87">
        <v>0</v>
      </c>
      <c r="G30" s="62"/>
      <c r="H30" s="62"/>
      <c r="I30" s="62"/>
      <c r="J30" s="62"/>
      <c r="K30" s="62"/>
      <c r="L30" s="62"/>
      <c r="M30" s="88"/>
      <c r="N30" s="99"/>
      <c r="O30" s="61"/>
      <c r="P30" s="61"/>
      <c r="Q30" s="61"/>
      <c r="R30" s="61"/>
    </row>
    <row r="31" spans="1:18" ht="38.25" x14ac:dyDescent="0.25">
      <c r="A31" s="70" t="s">
        <v>103</v>
      </c>
      <c r="B31" s="85" t="s">
        <v>107</v>
      </c>
      <c r="C31" s="85" t="s">
        <v>106</v>
      </c>
      <c r="D31" s="61" t="s">
        <v>40</v>
      </c>
      <c r="E31" s="70">
        <v>123</v>
      </c>
      <c r="F31" s="87">
        <v>0</v>
      </c>
      <c r="G31" s="62"/>
      <c r="H31" s="62"/>
      <c r="I31" s="62"/>
      <c r="J31" s="62"/>
      <c r="K31" s="62"/>
      <c r="L31" s="99"/>
      <c r="M31" s="88"/>
      <c r="N31" s="62"/>
      <c r="O31" s="61"/>
      <c r="P31" s="61"/>
      <c r="Q31" s="61"/>
      <c r="R31" s="61"/>
    </row>
    <row r="32" spans="1:18" ht="51" x14ac:dyDescent="0.25">
      <c r="A32" s="70" t="s">
        <v>37</v>
      </c>
      <c r="B32" s="85" t="s">
        <v>109</v>
      </c>
      <c r="C32" s="85" t="s">
        <v>110</v>
      </c>
      <c r="D32" s="61" t="s">
        <v>40</v>
      </c>
      <c r="E32" s="70">
        <v>123</v>
      </c>
      <c r="F32" s="87">
        <v>0</v>
      </c>
      <c r="G32" s="62"/>
      <c r="H32" s="62"/>
      <c r="I32" s="62"/>
      <c r="J32" s="62"/>
      <c r="K32" s="99"/>
      <c r="L32" s="62"/>
      <c r="M32" s="88"/>
      <c r="N32" s="62"/>
      <c r="O32" s="61"/>
      <c r="P32" s="61"/>
      <c r="Q32" s="61"/>
      <c r="R32" s="61"/>
    </row>
    <row r="33" spans="1:18" ht="38.25" x14ac:dyDescent="0.25">
      <c r="A33" s="65" t="s">
        <v>24</v>
      </c>
      <c r="B33" s="72" t="s">
        <v>124</v>
      </c>
      <c r="C33" s="72" t="s">
        <v>125</v>
      </c>
      <c r="D33" s="65" t="s">
        <v>88</v>
      </c>
      <c r="E33" s="66">
        <v>123</v>
      </c>
      <c r="F33" s="91"/>
      <c r="G33" s="92"/>
      <c r="H33" s="65"/>
      <c r="I33" s="65"/>
      <c r="J33" s="101"/>
      <c r="K33" s="65"/>
      <c r="L33" s="65"/>
      <c r="M33" s="65"/>
      <c r="N33" s="65"/>
      <c r="O33" s="65"/>
      <c r="P33" s="65"/>
      <c r="Q33" s="65"/>
      <c r="R33" s="65"/>
    </row>
    <row r="34" spans="1:18" x14ac:dyDescent="0.25">
      <c r="A34" s="70"/>
      <c r="B34" s="85"/>
      <c r="C34" s="85"/>
      <c r="D34" s="61"/>
      <c r="E34" s="70"/>
      <c r="F34" s="87"/>
      <c r="G34" s="62"/>
      <c r="H34" s="62"/>
      <c r="I34" s="62"/>
      <c r="J34" s="62"/>
      <c r="K34" s="62"/>
      <c r="L34" s="62"/>
      <c r="M34" s="88"/>
      <c r="N34" s="62"/>
      <c r="O34" s="61"/>
      <c r="P34" s="61"/>
      <c r="Q34" s="61"/>
      <c r="R34" s="61"/>
    </row>
    <row r="35" spans="1:18" ht="20.25" customHeight="1" x14ac:dyDescent="0.25">
      <c r="A35" s="118" t="s">
        <v>39</v>
      </c>
      <c r="B35" s="118"/>
      <c r="C35" s="118"/>
      <c r="D35" s="118"/>
      <c r="E35" s="27"/>
      <c r="F35" s="37"/>
      <c r="G35" s="117" t="s">
        <v>1</v>
      </c>
      <c r="H35" s="118"/>
      <c r="I35" s="118"/>
      <c r="J35" s="118"/>
      <c r="K35" s="118"/>
      <c r="L35" s="118"/>
      <c r="M35" s="118"/>
      <c r="N35" s="118"/>
      <c r="O35" s="118"/>
      <c r="P35" s="118"/>
      <c r="Q35" s="118"/>
      <c r="R35" s="118"/>
    </row>
    <row r="36" spans="1:18" ht="51" x14ac:dyDescent="0.25">
      <c r="A36" s="26" t="s">
        <v>98</v>
      </c>
      <c r="B36" s="30" t="s">
        <v>100</v>
      </c>
      <c r="C36" s="30" t="s">
        <v>101</v>
      </c>
      <c r="D36" s="4" t="s">
        <v>88</v>
      </c>
      <c r="E36" s="26">
        <v>123</v>
      </c>
      <c r="F36" s="21">
        <v>0</v>
      </c>
      <c r="G36" s="10"/>
      <c r="H36" s="10"/>
      <c r="I36" s="10"/>
      <c r="J36" s="10"/>
      <c r="K36" s="10"/>
      <c r="L36" s="99"/>
      <c r="M36" s="16"/>
      <c r="N36" s="10"/>
      <c r="O36" s="4"/>
      <c r="P36" s="4"/>
      <c r="Q36" s="98"/>
      <c r="R36" s="4"/>
    </row>
    <row r="37" spans="1:18" ht="20.25" customHeight="1" x14ac:dyDescent="0.25">
      <c r="A37" s="105" t="s">
        <v>0</v>
      </c>
      <c r="B37" s="106"/>
      <c r="C37" s="106"/>
      <c r="D37" s="106"/>
      <c r="E37" s="9"/>
      <c r="F37" s="22"/>
      <c r="G37" s="107" t="s">
        <v>1</v>
      </c>
      <c r="H37" s="108"/>
      <c r="I37" s="108"/>
      <c r="J37" s="108"/>
      <c r="K37" s="108"/>
      <c r="L37" s="108"/>
      <c r="M37" s="108"/>
      <c r="N37" s="108"/>
      <c r="O37" s="108"/>
      <c r="P37" s="108"/>
      <c r="Q37" s="108"/>
      <c r="R37" s="108"/>
    </row>
    <row r="38" spans="1:18" ht="24.75" customHeight="1" x14ac:dyDescent="0.25">
      <c r="A38" s="61"/>
      <c r="B38" s="64"/>
      <c r="C38" s="64"/>
      <c r="D38" s="61"/>
      <c r="E38" s="69"/>
      <c r="F38" s="89"/>
      <c r="G38" s="80"/>
      <c r="H38" s="61"/>
      <c r="I38" s="61"/>
      <c r="J38" s="90"/>
      <c r="K38" s="90"/>
      <c r="L38" s="61"/>
      <c r="M38" s="61"/>
      <c r="N38" s="61"/>
      <c r="O38" s="61"/>
      <c r="P38" s="61"/>
      <c r="Q38" s="61"/>
      <c r="R38" s="61"/>
    </row>
    <row r="39" spans="1:18" ht="20.25" customHeight="1" x14ac:dyDescent="0.25">
      <c r="A39" s="113" t="s">
        <v>41</v>
      </c>
      <c r="B39" s="114"/>
      <c r="C39" s="114"/>
      <c r="D39" s="114"/>
      <c r="E39" s="53"/>
      <c r="F39" s="54"/>
      <c r="G39" s="115" t="s">
        <v>1</v>
      </c>
      <c r="H39" s="116"/>
      <c r="I39" s="116"/>
      <c r="J39" s="116"/>
      <c r="K39" s="116"/>
      <c r="L39" s="116"/>
      <c r="M39" s="116"/>
      <c r="N39" s="116"/>
      <c r="O39" s="116"/>
      <c r="P39" s="116"/>
      <c r="Q39" s="116"/>
      <c r="R39" s="116"/>
    </row>
    <row r="40" spans="1:18" ht="51" x14ac:dyDescent="0.25">
      <c r="A40" s="61" t="s">
        <v>28</v>
      </c>
      <c r="B40" s="71" t="s">
        <v>86</v>
      </c>
      <c r="C40" s="64" t="s">
        <v>87</v>
      </c>
      <c r="D40" s="61" t="s">
        <v>88</v>
      </c>
      <c r="E40" s="69">
        <v>123</v>
      </c>
      <c r="F40" s="89">
        <v>0</v>
      </c>
      <c r="G40" s="80"/>
      <c r="H40" s="61"/>
      <c r="I40" s="62"/>
      <c r="J40" s="55"/>
      <c r="K40" s="97"/>
      <c r="L40" s="61"/>
      <c r="M40" s="61"/>
      <c r="N40" s="61"/>
      <c r="O40" s="61"/>
      <c r="P40" s="61"/>
      <c r="Q40" s="61"/>
      <c r="R40" s="61"/>
    </row>
    <row r="41" spans="1:18" x14ac:dyDescent="0.25">
      <c r="A41" s="61"/>
      <c r="B41" s="71"/>
      <c r="C41" s="64"/>
      <c r="D41" s="61"/>
      <c r="E41" s="69"/>
      <c r="F41" s="67"/>
      <c r="G41" s="60"/>
      <c r="H41" s="60"/>
      <c r="I41" s="58"/>
      <c r="J41" s="58"/>
      <c r="K41" s="58"/>
      <c r="L41" s="58"/>
      <c r="M41" s="58"/>
      <c r="N41" s="58"/>
      <c r="O41" s="58"/>
      <c r="P41" s="58"/>
      <c r="Q41" s="58"/>
      <c r="R41" s="58"/>
    </row>
    <row r="42" spans="1:18" ht="20.25" customHeight="1" x14ac:dyDescent="0.25">
      <c r="A42" s="109" t="s">
        <v>35</v>
      </c>
      <c r="B42" s="110"/>
      <c r="C42" s="110"/>
      <c r="D42" s="110"/>
      <c r="E42" s="8"/>
      <c r="F42" s="23"/>
      <c r="G42" s="111" t="s">
        <v>1</v>
      </c>
      <c r="H42" s="112"/>
      <c r="I42" s="112"/>
      <c r="J42" s="112"/>
      <c r="K42" s="112"/>
      <c r="L42" s="112"/>
      <c r="M42" s="112"/>
      <c r="N42" s="112"/>
      <c r="O42" s="112"/>
      <c r="P42" s="112"/>
      <c r="Q42" s="112"/>
      <c r="R42" s="112"/>
    </row>
    <row r="43" spans="1:18" ht="38.25" x14ac:dyDescent="0.25">
      <c r="A43" s="61" t="s">
        <v>28</v>
      </c>
      <c r="B43" s="64" t="s">
        <v>92</v>
      </c>
      <c r="C43" s="64" t="s">
        <v>91</v>
      </c>
      <c r="D43" s="69" t="s">
        <v>49</v>
      </c>
      <c r="E43" s="69">
        <v>15</v>
      </c>
      <c r="F43" s="87">
        <v>0</v>
      </c>
      <c r="G43" s="61"/>
      <c r="H43" s="61"/>
      <c r="I43" s="61"/>
      <c r="J43" s="98"/>
      <c r="K43" s="62"/>
      <c r="L43" s="61"/>
      <c r="M43" s="61"/>
      <c r="N43" s="61"/>
      <c r="O43" s="77"/>
      <c r="P43" s="61"/>
      <c r="Q43" s="61"/>
      <c r="R43" s="61"/>
    </row>
    <row r="44" spans="1:18" ht="51" x14ac:dyDescent="0.25">
      <c r="A44" s="61" t="s">
        <v>28</v>
      </c>
      <c r="B44" s="64" t="s">
        <v>89</v>
      </c>
      <c r="C44" s="64" t="s">
        <v>90</v>
      </c>
      <c r="D44" s="69" t="s">
        <v>49</v>
      </c>
      <c r="E44" s="69">
        <v>15</v>
      </c>
      <c r="F44" s="87">
        <v>0</v>
      </c>
      <c r="G44" s="61"/>
      <c r="H44" s="61"/>
      <c r="I44" s="61"/>
      <c r="J44" s="98"/>
      <c r="K44" s="98"/>
      <c r="L44" s="98"/>
      <c r="M44" s="61"/>
      <c r="N44" s="61"/>
      <c r="O44" s="61"/>
      <c r="P44" s="61"/>
      <c r="Q44" s="61"/>
      <c r="R44" s="61"/>
    </row>
    <row r="45" spans="1:18" ht="38.25" x14ac:dyDescent="0.25">
      <c r="A45" s="65" t="s">
        <v>93</v>
      </c>
      <c r="B45" s="72" t="s">
        <v>94</v>
      </c>
      <c r="C45" s="72" t="s">
        <v>95</v>
      </c>
      <c r="D45" s="65" t="s">
        <v>88</v>
      </c>
      <c r="E45" s="66">
        <v>123</v>
      </c>
      <c r="F45" s="91">
        <v>0</v>
      </c>
      <c r="G45" s="65"/>
      <c r="H45" s="61"/>
      <c r="I45" s="65"/>
      <c r="J45" s="65"/>
      <c r="K45" s="65"/>
      <c r="L45" s="65"/>
      <c r="M45" s="65"/>
      <c r="N45" s="61"/>
      <c r="O45" s="92"/>
      <c r="P45" s="65"/>
      <c r="Q45" s="65"/>
      <c r="R45" s="65"/>
    </row>
    <row r="46" spans="1:18" ht="51" x14ac:dyDescent="0.25">
      <c r="A46" s="65" t="s">
        <v>28</v>
      </c>
      <c r="B46" s="72" t="s">
        <v>96</v>
      </c>
      <c r="C46" s="72" t="s">
        <v>99</v>
      </c>
      <c r="D46" s="65" t="s">
        <v>97</v>
      </c>
      <c r="E46" s="66"/>
      <c r="F46" s="91">
        <v>0</v>
      </c>
      <c r="G46" s="92"/>
      <c r="H46" s="65"/>
      <c r="I46" s="65"/>
      <c r="J46" s="101"/>
      <c r="K46" s="65"/>
      <c r="L46" s="65"/>
      <c r="M46" s="65"/>
      <c r="N46" s="65"/>
      <c r="O46" s="92"/>
      <c r="P46" s="65"/>
      <c r="Q46" s="65"/>
      <c r="R46" s="65"/>
    </row>
    <row r="47" spans="1:18" ht="25.5" x14ac:dyDescent="0.25">
      <c r="A47" s="65" t="s">
        <v>28</v>
      </c>
      <c r="B47" s="72" t="s">
        <v>144</v>
      </c>
      <c r="C47" s="72" t="s">
        <v>145</v>
      </c>
      <c r="D47" s="65" t="s">
        <v>98</v>
      </c>
      <c r="E47" s="66">
        <v>15</v>
      </c>
      <c r="F47" s="91">
        <v>0</v>
      </c>
      <c r="G47" s="92"/>
      <c r="H47" s="101"/>
      <c r="I47" s="65"/>
      <c r="J47" s="65"/>
      <c r="K47" s="65"/>
      <c r="L47" s="65"/>
      <c r="M47" s="65"/>
      <c r="N47" s="65"/>
      <c r="O47" s="92"/>
      <c r="P47" s="65"/>
      <c r="Q47" s="65"/>
      <c r="R47" s="65"/>
    </row>
    <row r="48" spans="1:18" ht="25.5" x14ac:dyDescent="0.25">
      <c r="A48" s="61" t="s">
        <v>46</v>
      </c>
      <c r="B48" s="71" t="s">
        <v>47</v>
      </c>
      <c r="C48" s="64" t="s">
        <v>48</v>
      </c>
      <c r="D48" s="61" t="s">
        <v>45</v>
      </c>
      <c r="E48" s="69">
        <v>123</v>
      </c>
      <c r="F48" s="67">
        <v>0</v>
      </c>
      <c r="G48" s="80"/>
      <c r="H48" s="61"/>
      <c r="I48" s="61"/>
      <c r="J48" s="61"/>
      <c r="K48" s="61"/>
      <c r="L48" s="61"/>
      <c r="M48" s="62"/>
      <c r="N48" s="61"/>
      <c r="O48" s="61"/>
      <c r="P48" s="98"/>
      <c r="Q48" s="61"/>
      <c r="R48" s="61"/>
    </row>
    <row r="49" spans="1:18" ht="20.25" customHeight="1" x14ac:dyDescent="0.25">
      <c r="A49" s="104" t="s">
        <v>70</v>
      </c>
      <c r="B49" s="104"/>
      <c r="C49" s="104"/>
      <c r="D49" s="104"/>
      <c r="E49" s="13"/>
      <c r="F49" s="20"/>
      <c r="G49" s="103" t="s">
        <v>1</v>
      </c>
      <c r="H49" s="104"/>
      <c r="I49" s="104"/>
      <c r="J49" s="104"/>
      <c r="K49" s="104"/>
      <c r="L49" s="104"/>
      <c r="M49" s="104"/>
      <c r="N49" s="104"/>
      <c r="O49" s="104"/>
      <c r="P49" s="104"/>
      <c r="Q49" s="104"/>
      <c r="R49" s="104"/>
    </row>
    <row r="50" spans="1:18" ht="38.25" x14ac:dyDescent="0.25">
      <c r="A50" s="149" t="s">
        <v>37</v>
      </c>
      <c r="B50" s="150" t="s">
        <v>16</v>
      </c>
      <c r="C50" s="150" t="s">
        <v>18</v>
      </c>
      <c r="D50" s="55" t="s">
        <v>40</v>
      </c>
      <c r="E50" s="149">
        <v>123</v>
      </c>
      <c r="F50" s="151">
        <v>0</v>
      </c>
      <c r="G50" s="152"/>
      <c r="H50" s="152"/>
      <c r="I50" s="152"/>
      <c r="J50" s="152"/>
      <c r="K50" s="152"/>
      <c r="L50" s="152"/>
      <c r="M50" s="153"/>
      <c r="N50" s="152"/>
      <c r="O50" s="97"/>
      <c r="P50" s="97"/>
      <c r="Q50" s="97"/>
      <c r="R50" s="97"/>
    </row>
    <row r="51" spans="1:18" ht="38.25" x14ac:dyDescent="0.25">
      <c r="A51" s="70" t="s">
        <v>24</v>
      </c>
      <c r="B51" s="85" t="s">
        <v>19</v>
      </c>
      <c r="C51" s="85" t="s">
        <v>20</v>
      </c>
      <c r="D51" s="61" t="s">
        <v>40</v>
      </c>
      <c r="E51" s="70">
        <v>123</v>
      </c>
      <c r="F51" s="87">
        <v>0</v>
      </c>
      <c r="G51" s="62"/>
      <c r="H51" s="62"/>
      <c r="I51" s="62"/>
      <c r="J51" s="62"/>
      <c r="K51" s="99"/>
      <c r="L51" s="62"/>
      <c r="M51" s="88"/>
      <c r="N51" s="88"/>
      <c r="O51" s="61"/>
      <c r="P51" s="61"/>
      <c r="Q51" s="61"/>
      <c r="R51" s="61"/>
    </row>
    <row r="52" spans="1:18" ht="38.25" x14ac:dyDescent="0.25">
      <c r="A52" s="70" t="s">
        <v>24</v>
      </c>
      <c r="B52" s="85" t="s">
        <v>15</v>
      </c>
      <c r="C52" s="85" t="s">
        <v>17</v>
      </c>
      <c r="D52" s="61" t="s">
        <v>40</v>
      </c>
      <c r="E52" s="70">
        <v>123</v>
      </c>
      <c r="F52" s="87">
        <v>0</v>
      </c>
      <c r="G52" s="62"/>
      <c r="H52" s="62"/>
      <c r="I52" s="62"/>
      <c r="J52" s="62"/>
      <c r="K52" s="99"/>
      <c r="L52" s="62"/>
      <c r="M52" s="62"/>
      <c r="N52" s="62"/>
      <c r="O52" s="62"/>
      <c r="P52" s="62"/>
      <c r="Q52" s="62"/>
      <c r="R52" s="62"/>
    </row>
    <row r="53" spans="1:18" ht="25.5" x14ac:dyDescent="0.25">
      <c r="A53" s="70" t="s">
        <v>37</v>
      </c>
      <c r="B53" s="85" t="s">
        <v>43</v>
      </c>
      <c r="C53" s="85" t="s">
        <v>44</v>
      </c>
      <c r="D53" s="61" t="s">
        <v>40</v>
      </c>
      <c r="E53" s="70">
        <v>123</v>
      </c>
      <c r="F53" s="87">
        <v>0</v>
      </c>
      <c r="G53" s="10"/>
      <c r="H53" s="99"/>
      <c r="I53" s="10"/>
      <c r="J53" s="99"/>
      <c r="K53" s="10"/>
      <c r="L53" s="99"/>
      <c r="M53" s="16"/>
      <c r="N53" s="99"/>
      <c r="O53" s="4"/>
      <c r="P53" s="99"/>
      <c r="Q53" s="4"/>
      <c r="R53" s="10"/>
    </row>
    <row r="54" spans="1:18" ht="38.25" x14ac:dyDescent="0.25">
      <c r="A54" s="26" t="s">
        <v>37</v>
      </c>
      <c r="B54" s="30" t="s">
        <v>119</v>
      </c>
      <c r="C54" s="30" t="s">
        <v>120</v>
      </c>
      <c r="D54" s="4" t="s">
        <v>40</v>
      </c>
      <c r="E54" s="26">
        <v>123</v>
      </c>
      <c r="F54" s="21">
        <v>0</v>
      </c>
      <c r="G54" s="99"/>
      <c r="H54" s="99"/>
      <c r="I54" s="99"/>
      <c r="J54" s="99"/>
      <c r="K54" s="99"/>
      <c r="L54" s="99"/>
      <c r="M54" s="100"/>
      <c r="N54" s="99"/>
      <c r="O54" s="98"/>
      <c r="P54" s="98"/>
      <c r="Q54" s="98"/>
      <c r="R54" s="98"/>
    </row>
    <row r="55" spans="1:18" ht="51" x14ac:dyDescent="0.25">
      <c r="A55" s="154" t="s">
        <v>121</v>
      </c>
      <c r="B55" s="155" t="s">
        <v>122</v>
      </c>
      <c r="C55" s="155" t="s">
        <v>123</v>
      </c>
      <c r="D55" s="156" t="s">
        <v>40</v>
      </c>
      <c r="E55" s="154">
        <v>123</v>
      </c>
      <c r="F55" s="157">
        <v>0</v>
      </c>
      <c r="G55" s="158"/>
      <c r="H55" s="159"/>
      <c r="I55" s="158"/>
      <c r="J55" s="159"/>
      <c r="K55" s="158"/>
      <c r="L55" s="159"/>
      <c r="M55" s="158"/>
      <c r="N55" s="159"/>
      <c r="O55" s="158"/>
      <c r="P55" s="160"/>
      <c r="Q55" s="158"/>
      <c r="R55" s="160"/>
    </row>
  </sheetData>
  <sheetProtection formatColumns="0" formatRows="0"/>
  <mergeCells count="27">
    <mergeCell ref="A35:D35"/>
    <mergeCell ref="G35:R35"/>
    <mergeCell ref="A3:D3"/>
    <mergeCell ref="G3:R3"/>
    <mergeCell ref="A28:D28"/>
    <mergeCell ref="G28:R28"/>
    <mergeCell ref="G1:R1"/>
    <mergeCell ref="A23:D23"/>
    <mergeCell ref="G23:R23"/>
    <mergeCell ref="F1:F2"/>
    <mergeCell ref="A19:D19"/>
    <mergeCell ref="G19:R19"/>
    <mergeCell ref="A12:D12"/>
    <mergeCell ref="G12:R12"/>
    <mergeCell ref="A1:A2"/>
    <mergeCell ref="B1:B2"/>
    <mergeCell ref="C1:C2"/>
    <mergeCell ref="D1:D2"/>
    <mergeCell ref="E1:E2"/>
    <mergeCell ref="G49:R49"/>
    <mergeCell ref="A37:D37"/>
    <mergeCell ref="G37:R37"/>
    <mergeCell ref="A42:D42"/>
    <mergeCell ref="G42:R42"/>
    <mergeCell ref="A49:D49"/>
    <mergeCell ref="A39:D39"/>
    <mergeCell ref="G39:R39"/>
  </mergeCells>
  <pageMargins left="0.15748031496062992" right="0.15748031496062992" top="0.35433070866141736" bottom="0.35433070866141736" header="0.15748031496062992" footer="0.15748031496062992"/>
  <pageSetup scale="70" orientation="landscape" r:id="rId1"/>
  <headerFooter>
    <oddHeader>&amp;CPlan Institucional de Capacitación - PIC 2023</oddHeader>
    <oddFooter>&amp;CPágina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workbookViewId="0">
      <selection activeCell="O18" sqref="O18"/>
    </sheetView>
  </sheetViews>
  <sheetFormatPr baseColWidth="10" defaultRowHeight="15" x14ac:dyDescent="0.25"/>
  <cols>
    <col min="1" max="1" width="31.28515625" style="42" customWidth="1"/>
    <col min="2" max="2" width="11.140625" style="42" bestFit="1" customWidth="1"/>
    <col min="3" max="3" width="9.42578125" style="42" bestFit="1" customWidth="1"/>
    <col min="4" max="4" width="10" style="42" bestFit="1" customWidth="1"/>
    <col min="5" max="5" width="10" style="42" customWidth="1"/>
    <col min="6" max="6" width="8.5703125" style="42" bestFit="1" customWidth="1"/>
    <col min="7" max="7" width="9.85546875" style="42" bestFit="1" customWidth="1"/>
    <col min="8" max="8" width="11.42578125" style="42"/>
    <col min="9" max="9" width="28.28515625" style="42" bestFit="1" customWidth="1"/>
    <col min="10" max="10" width="11.42578125" style="42"/>
    <col min="11" max="11" width="4.28515625" style="42" customWidth="1"/>
    <col min="12" max="12" width="5" style="42" customWidth="1"/>
    <col min="13" max="13" width="4.28515625" style="42" customWidth="1"/>
    <col min="14" max="14" width="5.42578125" style="42" customWidth="1"/>
    <col min="15" max="23" width="4.28515625" style="42" customWidth="1"/>
    <col min="24" max="24" width="4.28515625" style="42" bestFit="1" customWidth="1"/>
    <col min="25" max="25" width="5.28515625" style="42" customWidth="1"/>
    <col min="26" max="30" width="4.28515625" style="42" customWidth="1"/>
    <col min="31" max="31" width="9.140625" style="42" bestFit="1" customWidth="1"/>
    <col min="32" max="16384" width="11.42578125" style="42"/>
  </cols>
  <sheetData>
    <row r="1" spans="1:31" ht="20.25" customHeight="1" x14ac:dyDescent="0.25">
      <c r="A1" s="139" t="s">
        <v>74</v>
      </c>
      <c r="B1" s="139"/>
      <c r="C1" s="139"/>
      <c r="D1" s="139"/>
      <c r="E1" s="139"/>
      <c r="F1" s="139"/>
      <c r="G1" s="139"/>
      <c r="I1" s="140" t="s">
        <v>75</v>
      </c>
      <c r="J1" s="141"/>
      <c r="K1" s="141"/>
      <c r="L1" s="141"/>
      <c r="M1" s="141"/>
      <c r="N1" s="141"/>
      <c r="O1" s="141"/>
      <c r="P1" s="141"/>
      <c r="Q1" s="141"/>
      <c r="R1" s="141"/>
      <c r="S1" s="141"/>
      <c r="T1" s="141"/>
      <c r="U1" s="141"/>
      <c r="V1" s="141"/>
      <c r="W1" s="141"/>
      <c r="X1" s="141"/>
      <c r="Y1" s="141"/>
      <c r="Z1" s="141"/>
      <c r="AA1" s="141"/>
      <c r="AB1" s="141"/>
      <c r="AC1" s="141"/>
      <c r="AD1" s="141"/>
      <c r="AE1" s="142"/>
    </row>
    <row r="2" spans="1:31" ht="25.5" x14ac:dyDescent="0.25">
      <c r="A2" s="56" t="s">
        <v>50</v>
      </c>
      <c r="B2" s="56" t="s">
        <v>51</v>
      </c>
      <c r="C2" s="56" t="s">
        <v>52</v>
      </c>
      <c r="D2" s="56" t="s">
        <v>53</v>
      </c>
      <c r="E2" s="56" t="s">
        <v>72</v>
      </c>
      <c r="F2" s="56" t="s">
        <v>73</v>
      </c>
      <c r="G2" s="56" t="s">
        <v>54</v>
      </c>
      <c r="I2" s="143" t="s">
        <v>50</v>
      </c>
      <c r="J2" s="145" t="s">
        <v>51</v>
      </c>
      <c r="K2" s="147" t="s">
        <v>23</v>
      </c>
      <c r="L2" s="148"/>
      <c r="M2" s="147" t="s">
        <v>22</v>
      </c>
      <c r="N2" s="148"/>
      <c r="O2" s="147" t="s">
        <v>26</v>
      </c>
      <c r="P2" s="148"/>
      <c r="Q2" s="147" t="s">
        <v>98</v>
      </c>
      <c r="R2" s="148"/>
      <c r="S2" s="147" t="s">
        <v>25</v>
      </c>
      <c r="T2" s="148"/>
      <c r="U2" s="147" t="s">
        <v>27</v>
      </c>
      <c r="V2" s="148"/>
      <c r="W2" s="147" t="s">
        <v>28</v>
      </c>
      <c r="X2" s="148"/>
      <c r="Y2" s="147" t="s">
        <v>24</v>
      </c>
      <c r="Z2" s="148"/>
      <c r="AA2" s="147" t="s">
        <v>93</v>
      </c>
      <c r="AB2" s="148"/>
      <c r="AC2" s="147" t="s">
        <v>55</v>
      </c>
      <c r="AD2" s="148"/>
      <c r="AE2" s="137" t="s">
        <v>56</v>
      </c>
    </row>
    <row r="3" spans="1:31" x14ac:dyDescent="0.25">
      <c r="A3" s="43" t="s">
        <v>59</v>
      </c>
      <c r="B3" s="44">
        <f>COUNTA('Plan de Capacitación 2024'!B4:B11)</f>
        <v>7</v>
      </c>
      <c r="C3" s="44"/>
      <c r="D3" s="44"/>
      <c r="E3" s="44"/>
      <c r="F3" s="44"/>
      <c r="G3" s="44"/>
      <c r="I3" s="144"/>
      <c r="J3" s="146"/>
      <c r="K3" s="45" t="s">
        <v>57</v>
      </c>
      <c r="L3" s="46" t="s">
        <v>58</v>
      </c>
      <c r="M3" s="45" t="s">
        <v>57</v>
      </c>
      <c r="N3" s="46" t="s">
        <v>58</v>
      </c>
      <c r="O3" s="45" t="s">
        <v>57</v>
      </c>
      <c r="P3" s="46" t="s">
        <v>58</v>
      </c>
      <c r="Q3" s="45" t="s">
        <v>57</v>
      </c>
      <c r="R3" s="46" t="s">
        <v>58</v>
      </c>
      <c r="S3" s="45" t="s">
        <v>57</v>
      </c>
      <c r="T3" s="46" t="s">
        <v>58</v>
      </c>
      <c r="U3" s="45" t="s">
        <v>57</v>
      </c>
      <c r="V3" s="46" t="s">
        <v>58</v>
      </c>
      <c r="W3" s="45" t="s">
        <v>57</v>
      </c>
      <c r="X3" s="46" t="s">
        <v>58</v>
      </c>
      <c r="Y3" s="45" t="s">
        <v>57</v>
      </c>
      <c r="Z3" s="46" t="s">
        <v>58</v>
      </c>
      <c r="AA3" s="45" t="s">
        <v>57</v>
      </c>
      <c r="AB3" s="46" t="s">
        <v>58</v>
      </c>
      <c r="AC3" s="45" t="s">
        <v>57</v>
      </c>
      <c r="AD3" s="46" t="s">
        <v>58</v>
      </c>
      <c r="AE3" s="138"/>
    </row>
    <row r="4" spans="1:31" x14ac:dyDescent="0.25">
      <c r="A4" s="43" t="s">
        <v>63</v>
      </c>
      <c r="B4" s="44">
        <f>COUNTA('Plan de Capacitación 2024'!B13:B18)</f>
        <v>5</v>
      </c>
      <c r="C4" s="44"/>
      <c r="D4" s="44"/>
      <c r="E4" s="44"/>
      <c r="F4" s="44"/>
      <c r="G4" s="44"/>
      <c r="I4" s="43" t="s">
        <v>59</v>
      </c>
      <c r="J4" s="44">
        <f>B3</f>
        <v>7</v>
      </c>
      <c r="K4" s="44">
        <v>2</v>
      </c>
      <c r="L4" s="44"/>
      <c r="M4" s="93">
        <v>1</v>
      </c>
      <c r="N4" s="93"/>
      <c r="O4" s="93">
        <v>3</v>
      </c>
      <c r="P4" s="93"/>
      <c r="Q4" s="93"/>
      <c r="R4" s="93"/>
      <c r="S4" s="93"/>
      <c r="T4" s="44"/>
      <c r="U4" s="44"/>
      <c r="V4" s="44"/>
      <c r="W4" s="44"/>
      <c r="X4" s="44"/>
      <c r="Y4" s="44"/>
      <c r="Z4" s="44"/>
      <c r="AA4" s="44"/>
      <c r="AB4" s="44"/>
      <c r="AC4" s="44">
        <v>1</v>
      </c>
      <c r="AD4" s="44"/>
      <c r="AE4" s="44">
        <f>L4+N4+P4+T4+V4+X4+Z4+AD4</f>
        <v>0</v>
      </c>
    </row>
    <row r="5" spans="1:31" x14ac:dyDescent="0.25">
      <c r="A5" s="43" t="s">
        <v>66</v>
      </c>
      <c r="B5" s="44">
        <f>COUNTA('Plan de Capacitación 2024'!B20:B22)</f>
        <v>2</v>
      </c>
      <c r="C5" s="44"/>
      <c r="D5" s="44"/>
      <c r="E5" s="44"/>
      <c r="F5" s="44"/>
      <c r="G5" s="44"/>
      <c r="I5" s="43" t="s">
        <v>63</v>
      </c>
      <c r="J5" s="44">
        <f t="shared" ref="J5:J13" si="0">B4</f>
        <v>5</v>
      </c>
      <c r="K5" s="44"/>
      <c r="L5" s="44"/>
      <c r="M5" s="44"/>
      <c r="N5" s="44"/>
      <c r="O5" s="44"/>
      <c r="P5" s="44"/>
      <c r="Q5" s="44"/>
      <c r="R5" s="44"/>
      <c r="S5" s="44"/>
      <c r="T5" s="44"/>
      <c r="U5" s="44"/>
      <c r="V5" s="44"/>
      <c r="W5" s="44"/>
      <c r="X5" s="44"/>
      <c r="Y5" s="44"/>
      <c r="Z5" s="44"/>
      <c r="AA5" s="44"/>
      <c r="AB5" s="44"/>
      <c r="AC5" s="44">
        <v>5</v>
      </c>
      <c r="AD5" s="44"/>
      <c r="AE5" s="44">
        <f>L5+N5+P5+T5+V5+X5+Z5+AD5</f>
        <v>0</v>
      </c>
    </row>
    <row r="6" spans="1:31" x14ac:dyDescent="0.25">
      <c r="A6" s="43" t="s">
        <v>64</v>
      </c>
      <c r="B6" s="44">
        <f>COUNTA('Plan de Capacitación 2024'!B24:B27)</f>
        <v>4</v>
      </c>
      <c r="C6" s="44"/>
      <c r="D6" s="44"/>
      <c r="E6" s="44"/>
      <c r="F6" s="44"/>
      <c r="G6" s="44"/>
      <c r="I6" s="43" t="s">
        <v>66</v>
      </c>
      <c r="J6" s="44">
        <f t="shared" si="0"/>
        <v>2</v>
      </c>
      <c r="K6" s="44"/>
      <c r="L6" s="44"/>
      <c r="M6" s="44"/>
      <c r="N6" s="44"/>
      <c r="O6" s="44"/>
      <c r="P6" s="44"/>
      <c r="Q6" s="44"/>
      <c r="R6" s="44"/>
      <c r="S6" s="44"/>
      <c r="T6" s="44"/>
      <c r="U6" s="44"/>
      <c r="V6" s="44"/>
      <c r="W6" s="44"/>
      <c r="X6" s="44"/>
      <c r="Y6" s="44"/>
      <c r="Z6" s="44"/>
      <c r="AA6" s="44"/>
      <c r="AB6" s="44"/>
      <c r="AC6" s="44">
        <v>2</v>
      </c>
      <c r="AD6" s="44"/>
      <c r="AE6" s="44">
        <f>L6+N6+P6+T6+V6+X6+Z6+AD6</f>
        <v>0</v>
      </c>
    </row>
    <row r="7" spans="1:31" x14ac:dyDescent="0.25">
      <c r="A7" s="43" t="s">
        <v>65</v>
      </c>
      <c r="B7" s="44">
        <f>COUNTA('Plan de Capacitación 2024'!B29:B34)</f>
        <v>5</v>
      </c>
      <c r="C7" s="44"/>
      <c r="D7" s="44"/>
      <c r="E7" s="44"/>
      <c r="F7" s="44"/>
      <c r="G7" s="44"/>
      <c r="I7" s="43" t="s">
        <v>64</v>
      </c>
      <c r="J7" s="44">
        <f t="shared" si="0"/>
        <v>4</v>
      </c>
      <c r="K7" s="44"/>
      <c r="L7" s="44"/>
      <c r="M7" s="44"/>
      <c r="N7" s="44"/>
      <c r="O7" s="44"/>
      <c r="P7" s="44"/>
      <c r="Q7" s="44"/>
      <c r="R7" s="44"/>
      <c r="S7" s="44"/>
      <c r="T7" s="44"/>
      <c r="U7" s="44"/>
      <c r="V7" s="44"/>
      <c r="W7" s="44"/>
      <c r="X7" s="44"/>
      <c r="Y7" s="44"/>
      <c r="Z7" s="44"/>
      <c r="AA7" s="44"/>
      <c r="AB7" s="44"/>
      <c r="AC7" s="44">
        <v>4</v>
      </c>
      <c r="AD7" s="44"/>
      <c r="AE7" s="44">
        <f>L7+N7+P7+T7+V7+X7+Z7+AD7</f>
        <v>0</v>
      </c>
    </row>
    <row r="8" spans="1:31" x14ac:dyDescent="0.25">
      <c r="A8" s="43" t="s">
        <v>67</v>
      </c>
      <c r="B8" s="44">
        <f>COUNTA('Plan de Capacitación 2024'!B36:B36)</f>
        <v>1</v>
      </c>
      <c r="C8" s="44"/>
      <c r="D8" s="44"/>
      <c r="E8" s="44"/>
      <c r="F8" s="44"/>
      <c r="G8" s="44"/>
      <c r="I8" s="43" t="s">
        <v>65</v>
      </c>
      <c r="J8" s="44">
        <f t="shared" si="0"/>
        <v>5</v>
      </c>
      <c r="K8" s="44"/>
      <c r="L8" s="44"/>
      <c r="M8" s="44"/>
      <c r="N8" s="44"/>
      <c r="O8" s="44"/>
      <c r="P8" s="44"/>
      <c r="Q8" s="44"/>
      <c r="R8" s="44"/>
      <c r="S8" s="44"/>
      <c r="T8" s="44"/>
      <c r="U8" s="44"/>
      <c r="V8" s="44"/>
      <c r="W8" s="44"/>
      <c r="X8" s="44"/>
      <c r="Y8" s="44">
        <v>2</v>
      </c>
      <c r="Z8" s="44"/>
      <c r="AA8" s="44"/>
      <c r="AB8" s="44"/>
      <c r="AC8" s="44">
        <v>3</v>
      </c>
      <c r="AD8" s="44"/>
      <c r="AE8" s="44">
        <f t="shared" ref="AE8:AE13" si="1">L8+N8+P8+T8+V8+X8+Z8+AD8</f>
        <v>0</v>
      </c>
    </row>
    <row r="9" spans="1:31" x14ac:dyDescent="0.25">
      <c r="A9" s="43" t="s">
        <v>0</v>
      </c>
      <c r="B9" s="44">
        <f>COUNTA('Plan de Capacitación 2024'!B38:B38)</f>
        <v>0</v>
      </c>
      <c r="C9" s="44"/>
      <c r="D9" s="44"/>
      <c r="E9" s="44"/>
      <c r="F9" s="44"/>
      <c r="G9" s="44"/>
      <c r="I9" s="43" t="s">
        <v>67</v>
      </c>
      <c r="J9" s="44">
        <f t="shared" si="0"/>
        <v>1</v>
      </c>
      <c r="K9" s="44"/>
      <c r="L9" s="44"/>
      <c r="M9" s="44"/>
      <c r="N9" s="44"/>
      <c r="O9" s="44"/>
      <c r="P9" s="44"/>
      <c r="Q9" s="44">
        <v>1</v>
      </c>
      <c r="R9" s="44"/>
      <c r="S9" s="44"/>
      <c r="T9" s="44"/>
      <c r="U9" s="44"/>
      <c r="V9" s="44"/>
      <c r="W9" s="44"/>
      <c r="X9" s="44"/>
      <c r="Y9" s="44"/>
      <c r="Z9" s="44"/>
      <c r="AA9" s="44"/>
      <c r="AB9" s="44"/>
      <c r="AC9" s="44"/>
      <c r="AD9" s="44"/>
      <c r="AE9" s="44">
        <f t="shared" si="1"/>
        <v>0</v>
      </c>
    </row>
    <row r="10" spans="1:31" x14ac:dyDescent="0.25">
      <c r="A10" s="43" t="s">
        <v>41</v>
      </c>
      <c r="B10" s="44">
        <f>COUNTA('Plan de Capacitación 2024'!B40:B41)</f>
        <v>1</v>
      </c>
      <c r="C10" s="44"/>
      <c r="D10" s="44"/>
      <c r="E10" s="44"/>
      <c r="F10" s="44"/>
      <c r="G10" s="44"/>
      <c r="I10" s="43" t="s">
        <v>0</v>
      </c>
      <c r="J10" s="44">
        <f t="shared" si="0"/>
        <v>0</v>
      </c>
      <c r="K10" s="44"/>
      <c r="L10" s="44"/>
      <c r="M10" s="44"/>
      <c r="N10" s="44"/>
      <c r="O10" s="44"/>
      <c r="P10" s="44"/>
      <c r="Q10" s="44"/>
      <c r="R10" s="44"/>
      <c r="S10" s="44"/>
      <c r="T10" s="44"/>
      <c r="U10" s="44"/>
      <c r="V10" s="44"/>
      <c r="W10" s="44"/>
      <c r="X10" s="44"/>
      <c r="Y10" s="44"/>
      <c r="Z10" s="44"/>
      <c r="AA10" s="44"/>
      <c r="AB10" s="44"/>
      <c r="AC10" s="44"/>
      <c r="AD10" s="44"/>
      <c r="AE10" s="44">
        <f t="shared" si="1"/>
        <v>0</v>
      </c>
    </row>
    <row r="11" spans="1:31" x14ac:dyDescent="0.25">
      <c r="A11" s="43" t="s">
        <v>69</v>
      </c>
      <c r="B11" s="44">
        <f>COUNTA('Plan de Capacitación 2024'!B43:B48)</f>
        <v>6</v>
      </c>
      <c r="C11" s="44"/>
      <c r="D11" s="44"/>
      <c r="E11" s="44"/>
      <c r="F11" s="44"/>
      <c r="G11" s="44"/>
      <c r="I11" s="43" t="s">
        <v>68</v>
      </c>
      <c r="J11" s="44">
        <f t="shared" si="0"/>
        <v>1</v>
      </c>
      <c r="K11" s="44"/>
      <c r="L11" s="44"/>
      <c r="M11" s="44"/>
      <c r="N11" s="44"/>
      <c r="O11" s="44"/>
      <c r="P11" s="44"/>
      <c r="Q11" s="44"/>
      <c r="R11" s="44"/>
      <c r="S11" s="44"/>
      <c r="T11" s="44"/>
      <c r="U11" s="44"/>
      <c r="V11" s="44"/>
      <c r="W11" s="44">
        <v>1</v>
      </c>
      <c r="X11" s="44"/>
      <c r="Y11" s="44"/>
      <c r="Z11" s="44"/>
      <c r="AA11" s="44"/>
      <c r="AB11" s="44"/>
      <c r="AC11" s="44"/>
      <c r="AD11" s="44"/>
      <c r="AE11" s="44">
        <f t="shared" si="1"/>
        <v>0</v>
      </c>
    </row>
    <row r="12" spans="1:31" x14ac:dyDescent="0.25">
      <c r="A12" s="43" t="s">
        <v>71</v>
      </c>
      <c r="B12" s="44">
        <f>COUNTA('Plan de Capacitación 2024'!B50:B55)</f>
        <v>6</v>
      </c>
      <c r="C12" s="44"/>
      <c r="D12" s="44"/>
      <c r="E12" s="44"/>
      <c r="F12" s="44"/>
      <c r="G12" s="44"/>
      <c r="I12" s="43" t="s">
        <v>69</v>
      </c>
      <c r="J12" s="44">
        <f t="shared" si="0"/>
        <v>6</v>
      </c>
      <c r="K12" s="44"/>
      <c r="L12" s="44"/>
      <c r="M12" s="44"/>
      <c r="N12" s="44"/>
      <c r="O12" s="44"/>
      <c r="P12" s="44"/>
      <c r="Q12" s="44"/>
      <c r="R12" s="44"/>
      <c r="S12" s="44"/>
      <c r="T12" s="44"/>
      <c r="U12" s="44"/>
      <c r="V12" s="44"/>
      <c r="W12" s="44">
        <v>5</v>
      </c>
      <c r="X12" s="44"/>
      <c r="Y12" s="44"/>
      <c r="Z12" s="44"/>
      <c r="AA12" s="44">
        <v>1</v>
      </c>
      <c r="AB12" s="44"/>
      <c r="AC12" s="44"/>
      <c r="AD12" s="44"/>
      <c r="AE12" s="44">
        <f t="shared" si="1"/>
        <v>0</v>
      </c>
    </row>
    <row r="13" spans="1:31" x14ac:dyDescent="0.25">
      <c r="A13" s="47" t="s">
        <v>60</v>
      </c>
      <c r="B13" s="48">
        <f t="shared" ref="B13:G13" si="2">SUM(B3:B12)</f>
        <v>37</v>
      </c>
      <c r="C13" s="48">
        <f t="shared" si="2"/>
        <v>0</v>
      </c>
      <c r="D13" s="48">
        <f t="shared" si="2"/>
        <v>0</v>
      </c>
      <c r="E13" s="48">
        <f t="shared" si="2"/>
        <v>0</v>
      </c>
      <c r="F13" s="48">
        <f t="shared" si="2"/>
        <v>0</v>
      </c>
      <c r="G13" s="48">
        <f t="shared" si="2"/>
        <v>0</v>
      </c>
      <c r="I13" s="43" t="s">
        <v>71</v>
      </c>
      <c r="J13" s="44">
        <f t="shared" si="0"/>
        <v>6</v>
      </c>
      <c r="K13" s="44"/>
      <c r="L13" s="44"/>
      <c r="M13" s="44"/>
      <c r="N13" s="44"/>
      <c r="O13" s="44"/>
      <c r="P13" s="44"/>
      <c r="Q13" s="44"/>
      <c r="R13" s="44"/>
      <c r="S13" s="44"/>
      <c r="T13" s="44"/>
      <c r="U13" s="44"/>
      <c r="V13" s="44"/>
      <c r="W13" s="44"/>
      <c r="X13" s="44"/>
      <c r="Y13" s="44">
        <v>2</v>
      </c>
      <c r="Z13" s="44"/>
      <c r="AA13" s="44"/>
      <c r="AB13" s="44"/>
      <c r="AC13" s="44">
        <v>4</v>
      </c>
      <c r="AD13" s="44"/>
      <c r="AE13" s="44">
        <f t="shared" si="1"/>
        <v>0</v>
      </c>
    </row>
    <row r="14" spans="1:31" x14ac:dyDescent="0.25">
      <c r="A14" s="49" t="s">
        <v>61</v>
      </c>
      <c r="B14" s="50">
        <v>1</v>
      </c>
      <c r="C14" s="51">
        <f>IFERROR(C13/B13,0)</f>
        <v>0</v>
      </c>
      <c r="D14" s="51">
        <f>IFERROR(D13/B13,0)</f>
        <v>0</v>
      </c>
      <c r="E14" s="51">
        <f>IFERROR(E13/B13,0)</f>
        <v>0</v>
      </c>
      <c r="F14" s="51">
        <f>IFERROR(F13/B13,0)</f>
        <v>0</v>
      </c>
      <c r="G14" s="51">
        <f>IFERROR(G13/B13,0)</f>
        <v>0</v>
      </c>
      <c r="I14" s="48" t="s">
        <v>60</v>
      </c>
      <c r="J14" s="48">
        <f>SUM(J4:J13)</f>
        <v>37</v>
      </c>
      <c r="K14" s="48">
        <f t="shared" ref="K14:AD14" si="3">SUM(K4:K13)</f>
        <v>2</v>
      </c>
      <c r="L14" s="48">
        <f t="shared" si="3"/>
        <v>0</v>
      </c>
      <c r="M14" s="48">
        <f t="shared" si="3"/>
        <v>1</v>
      </c>
      <c r="N14" s="48">
        <f t="shared" si="3"/>
        <v>0</v>
      </c>
      <c r="O14" s="48">
        <f t="shared" si="3"/>
        <v>3</v>
      </c>
      <c r="P14" s="48">
        <f t="shared" si="3"/>
        <v>0</v>
      </c>
      <c r="Q14" s="48">
        <f t="shared" ref="Q14:R14" si="4">SUM(Q4:Q13)</f>
        <v>1</v>
      </c>
      <c r="R14" s="48">
        <f t="shared" si="4"/>
        <v>0</v>
      </c>
      <c r="S14" s="48">
        <f t="shared" si="3"/>
        <v>0</v>
      </c>
      <c r="T14" s="48">
        <f t="shared" si="3"/>
        <v>0</v>
      </c>
      <c r="U14" s="48">
        <f t="shared" si="3"/>
        <v>0</v>
      </c>
      <c r="V14" s="48">
        <f t="shared" si="3"/>
        <v>0</v>
      </c>
      <c r="W14" s="48">
        <f t="shared" si="3"/>
        <v>6</v>
      </c>
      <c r="X14" s="48">
        <f t="shared" si="3"/>
        <v>0</v>
      </c>
      <c r="Y14" s="48">
        <f t="shared" si="3"/>
        <v>4</v>
      </c>
      <c r="Z14" s="48">
        <f t="shared" si="3"/>
        <v>0</v>
      </c>
      <c r="AA14" s="48">
        <f t="shared" ref="AA14:AB14" si="5">SUM(AA4:AA13)</f>
        <v>1</v>
      </c>
      <c r="AB14" s="48">
        <f t="shared" si="5"/>
        <v>0</v>
      </c>
      <c r="AC14" s="48">
        <f t="shared" si="3"/>
        <v>19</v>
      </c>
      <c r="AD14" s="48">
        <f t="shared" si="3"/>
        <v>0</v>
      </c>
      <c r="AE14" s="48">
        <f>SUM(AE4:AE13)</f>
        <v>0</v>
      </c>
    </row>
    <row r="15" spans="1:31" x14ac:dyDescent="0.25">
      <c r="I15" s="52" t="s">
        <v>62</v>
      </c>
      <c r="J15" s="50">
        <v>1</v>
      </c>
      <c r="K15" s="50">
        <f>IFERROR(K14/$J$14,0)</f>
        <v>5.4054054054054057E-2</v>
      </c>
      <c r="L15" s="50">
        <f>IFERROR(L14/K14,0)</f>
        <v>0</v>
      </c>
      <c r="M15" s="50">
        <f t="shared" ref="M15:AE15" si="6">IFERROR(M14/$J$14,0)</f>
        <v>2.7027027027027029E-2</v>
      </c>
      <c r="N15" s="50">
        <f>IFERROR(N14/M14,0)</f>
        <v>0</v>
      </c>
      <c r="O15" s="50">
        <f t="shared" si="6"/>
        <v>8.1081081081081086E-2</v>
      </c>
      <c r="P15" s="50">
        <f>IFERROR(P14/O14,0)</f>
        <v>0</v>
      </c>
      <c r="Q15" s="50">
        <f t="shared" ref="Q15:R15" si="7">IFERROR(Q14/$J$14,0)</f>
        <v>2.7027027027027029E-2</v>
      </c>
      <c r="R15" s="50">
        <f>IFERROR(R14/Q14,0)</f>
        <v>0</v>
      </c>
      <c r="S15" s="50">
        <f t="shared" si="6"/>
        <v>0</v>
      </c>
      <c r="T15" s="50">
        <f>IFERROR(T14/S14,0)</f>
        <v>0</v>
      </c>
      <c r="U15" s="50">
        <f t="shared" si="6"/>
        <v>0</v>
      </c>
      <c r="V15" s="50">
        <f>IFERROR(V14/U14,0)</f>
        <v>0</v>
      </c>
      <c r="W15" s="50">
        <f t="shared" si="6"/>
        <v>0.16216216216216217</v>
      </c>
      <c r="X15" s="50">
        <f>IFERROR(X14/W14,0)</f>
        <v>0</v>
      </c>
      <c r="Y15" s="50">
        <f t="shared" si="6"/>
        <v>0.10810810810810811</v>
      </c>
      <c r="Z15" s="50">
        <f>IFERROR(Z14/Y14,0)</f>
        <v>0</v>
      </c>
      <c r="AA15" s="50">
        <f t="shared" ref="AA15:AB15" si="8">IFERROR(AA14/$J$14,0)</f>
        <v>2.7027027027027029E-2</v>
      </c>
      <c r="AB15" s="50">
        <f>IFERROR(AB14/AA14,0)</f>
        <v>0</v>
      </c>
      <c r="AC15" s="50">
        <f t="shared" si="6"/>
        <v>0.51351351351351349</v>
      </c>
      <c r="AD15" s="50">
        <f>IFERROR(AD14/AC14,0)</f>
        <v>0</v>
      </c>
      <c r="AE15" s="51">
        <f t="shared" si="6"/>
        <v>0</v>
      </c>
    </row>
  </sheetData>
  <mergeCells count="15">
    <mergeCell ref="AE2:AE3"/>
    <mergeCell ref="A1:G1"/>
    <mergeCell ref="I1:AE1"/>
    <mergeCell ref="I2:I3"/>
    <mergeCell ref="J2:J3"/>
    <mergeCell ref="K2:L2"/>
    <mergeCell ref="M2:N2"/>
    <mergeCell ref="U2:V2"/>
    <mergeCell ref="W2:X2"/>
    <mergeCell ref="Y2:Z2"/>
    <mergeCell ref="AC2:AD2"/>
    <mergeCell ref="O2:P2"/>
    <mergeCell ref="S2:T2"/>
    <mergeCell ref="Q2:R2"/>
    <mergeCell ref="AA2:AB2"/>
  </mergeCells>
  <conditionalFormatting sqref="K14 AE14:AE15 K15:L15">
    <cfRule type="cellIs" dxfId="18" priority="18" operator="equal">
      <formula>0</formula>
    </cfRule>
  </conditionalFormatting>
  <conditionalFormatting sqref="M15 O15 S15 U15 W15 Y15 AC15">
    <cfRule type="cellIs" dxfId="17" priority="15" operator="equal">
      <formula>0</formula>
    </cfRule>
  </conditionalFormatting>
  <conditionalFormatting sqref="L14:P14 S14:Z14 AC14:AD14">
    <cfRule type="cellIs" dxfId="16" priority="14" operator="equal">
      <formula>0</formula>
    </cfRule>
  </conditionalFormatting>
  <conditionalFormatting sqref="N15">
    <cfRule type="cellIs" dxfId="15" priority="13" operator="equal">
      <formula>0</formula>
    </cfRule>
  </conditionalFormatting>
  <conditionalFormatting sqref="P15">
    <cfRule type="cellIs" dxfId="14" priority="12" operator="equal">
      <formula>0</formula>
    </cfRule>
  </conditionalFormatting>
  <conditionalFormatting sqref="T15">
    <cfRule type="cellIs" dxfId="13" priority="11" operator="equal">
      <formula>0</formula>
    </cfRule>
  </conditionalFormatting>
  <conditionalFormatting sqref="V15">
    <cfRule type="cellIs" dxfId="12" priority="10" operator="equal">
      <formula>0</formula>
    </cfRule>
  </conditionalFormatting>
  <conditionalFormatting sqref="X15">
    <cfRule type="cellIs" dxfId="11" priority="9" operator="equal">
      <formula>0</formula>
    </cfRule>
  </conditionalFormatting>
  <conditionalFormatting sqref="Z15">
    <cfRule type="cellIs" dxfId="10" priority="8" operator="equal">
      <formula>0</formula>
    </cfRule>
  </conditionalFormatting>
  <conditionalFormatting sqref="AD15">
    <cfRule type="cellIs" dxfId="9" priority="7" operator="equal">
      <formula>0</formula>
    </cfRule>
  </conditionalFormatting>
  <conditionalFormatting sqref="Q15">
    <cfRule type="cellIs" dxfId="8" priority="6" operator="equal">
      <formula>0</formula>
    </cfRule>
  </conditionalFormatting>
  <conditionalFormatting sqref="Q14:R14">
    <cfRule type="cellIs" dxfId="7" priority="5" operator="equal">
      <formula>0</formula>
    </cfRule>
  </conditionalFormatting>
  <conditionalFormatting sqref="R15">
    <cfRule type="cellIs" dxfId="6" priority="4" operator="equal">
      <formula>0</formula>
    </cfRule>
  </conditionalFormatting>
  <conditionalFormatting sqref="AA15">
    <cfRule type="cellIs" dxfId="5" priority="3" operator="equal">
      <formula>0</formula>
    </cfRule>
  </conditionalFormatting>
  <conditionalFormatting sqref="AA14:AB14">
    <cfRule type="cellIs" dxfId="3" priority="2" operator="equal">
      <formula>0</formula>
    </cfRule>
  </conditionalFormatting>
  <conditionalFormatting sqref="AB15">
    <cfRule type="cellIs" dxfId="1" priority="1" operator="equal">
      <formula>0</formula>
    </cfRule>
  </conditionalFormatting>
  <pageMargins left="0.7" right="0.7" top="0.75" bottom="0.75" header="0.3" footer="0.3"/>
  <ignoredErrors>
    <ignoredError sqref="L15:Q15 S15:Z15 AC15:AE15 R15 AA15:AB15"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Capacitación 2024</vt:lpstr>
      <vt:lpstr>Resumen</vt:lpstr>
      <vt:lpstr>'Plan de Capacitación 2024'!Títulos_a_imprimir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Julio Buitrago Ortiz</dc:creator>
  <cp:lastModifiedBy>Carlos Julio Buitrago Ortiz</cp:lastModifiedBy>
  <cp:lastPrinted>2023-01-31T23:49:22Z</cp:lastPrinted>
  <dcterms:created xsi:type="dcterms:W3CDTF">2020-07-09T22:37:58Z</dcterms:created>
  <dcterms:modified xsi:type="dcterms:W3CDTF">2024-01-26T13:48:41Z</dcterms:modified>
</cp:coreProperties>
</file>